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\Dropbox\14. Doctorado DCA\Artículo Julio 2018 - Análisis de VCR en Cítricos\"/>
    </mc:Choice>
  </mc:AlternateContent>
  <xr:revisionPtr revIDLastSave="0" documentId="10_ncr:100000_{7E5EEA61-0873-4F21-89C5-5244E0EAC958}" xr6:coauthVersionLast="31" xr6:coauthVersionMax="31" xr10:uidLastSave="{00000000-0000-0000-0000-000000000000}"/>
  <bookViews>
    <workbookView xWindow="0" yWindow="0" windowWidth="23040" windowHeight="8496" activeTab="10" xr2:uid="{CBBA9B9D-C192-4611-97A9-3DF4653AB994}"/>
  </bookViews>
  <sheets>
    <sheet name="Tabla 1" sheetId="1" r:id="rId1"/>
    <sheet name="Tabla 2" sheetId="2" r:id="rId2"/>
    <sheet name="Tabla 3" sheetId="3" r:id="rId3"/>
    <sheet name="Tabla 4" sheetId="4" r:id="rId4"/>
    <sheet name="Tabla 5" sheetId="7" r:id="rId5"/>
    <sheet name="Tabla 6" sheetId="6" r:id="rId6"/>
    <sheet name="Tabla 7" sheetId="8" r:id="rId7"/>
    <sheet name="Tabla 8" sheetId="9" r:id="rId8"/>
    <sheet name="Tabla 9" sheetId="11" r:id="rId9"/>
    <sheet name="Tabla 10" sheetId="10" r:id="rId10"/>
    <sheet name="Tabla 11" sheetId="12" r:id="rId11"/>
  </sheets>
  <externalReferences>
    <externalReference r:id="rId1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2" l="1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D19" i="11"/>
  <c r="C19" i="11"/>
  <c r="D19" i="10"/>
  <c r="C19" i="10"/>
  <c r="F20" i="9"/>
  <c r="E20" i="9"/>
  <c r="D20" i="9"/>
  <c r="C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D19" i="8"/>
  <c r="C19" i="8"/>
  <c r="D19" i="6"/>
  <c r="C19" i="6"/>
  <c r="G6" i="7"/>
  <c r="E6" i="7"/>
  <c r="H14" i="4"/>
  <c r="G14" i="4"/>
  <c r="F14" i="4"/>
  <c r="E14" i="4"/>
  <c r="D14" i="4"/>
  <c r="C14" i="4"/>
  <c r="E15" i="3"/>
  <c r="D15" i="3"/>
  <c r="C15" i="3"/>
</calcChain>
</file>

<file path=xl/sharedStrings.xml><?xml version="1.0" encoding="utf-8"?>
<sst xmlns="http://schemas.openxmlformats.org/spreadsheetml/2006/main" count="120" uniqueCount="85">
  <si>
    <t xml:space="preserve">Autor </t>
  </si>
  <si>
    <t>Definición</t>
  </si>
  <si>
    <t xml:space="preserve">Balassa (1962, p. 26)
</t>
  </si>
  <si>
    <t xml:space="preserve">Scott y Lodge (1985, p. 3)
 </t>
  </si>
  <si>
    <t xml:space="preserve">Porter  (1990, p. 76)
</t>
  </si>
  <si>
    <t>OCDE (1992, p. 272)</t>
  </si>
  <si>
    <t xml:space="preserve">Bolto  (1996, p. 2)
</t>
  </si>
  <si>
    <t xml:space="preserve">Dwyer y Kim (2003, p. 372)
</t>
  </si>
  <si>
    <t>Chikán (2008, p. 25)</t>
  </si>
  <si>
    <t>"La competitividad nacional es una capacidad de una economía nacional para operar garantizando un bienestar creciente de sus ciudadanos en su productividad de factores de crecimiento sostenible…"</t>
  </si>
  <si>
    <t>" [Un] país se vuelve más o menos competitivo si, como resultado de la evolución de los costos y los precios u otros factores, su capacidad de vender en mercados extranjeros o nacionales se deteriora o mejora"</t>
  </si>
  <si>
    <t>"... la competitividad nacional se refiere a la capacidad de un país para crear, producir, distribuir y / o servir a los productos en el comercio internacional, al tiempo que obtiene rendimientos crecientes de sus recursos"</t>
  </si>
  <si>
    <t xml:space="preserve"> "...el único significado de la competitividad en el nivel nacional es la productividad nacional"</t>
  </si>
  <si>
    <t>"El grado en que puede, bajo condiciones de mercado libres y equitativas, producir bienes y servicios que satisfagan la prueba de los mercados internacionales, manteniendo y expandiendo al mismo tiempo los ingresos reales de su población a largo plazo"</t>
  </si>
  <si>
    <t>"…el grado deseable de competitividad internacional en este contexto podría definirse como el nivel del tipo de cambio real que, conjuntamente con las políticas nacionales apropiadas, garantiza el equilibrio interno y externo...".</t>
  </si>
  <si>
    <t>"...la competitividad de una nación no es un fin sino un medio para un fin; Su objetivo final es aumentar el nivel de vida de una nación bajo condiciones de mercado libres y justas"</t>
  </si>
  <si>
    <t>MES</t>
  </si>
  <si>
    <t>Variación % 
15-16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</si>
  <si>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</si>
  <si>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</si>
  <si>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</si>
  <si>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</si>
  <si>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</si>
  <si>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</si>
  <si>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</si>
  <si>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</si>
  <si>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</si>
  <si>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</si>
  <si>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</si>
  <si>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</si>
  <si>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</si>
  <si>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País/Año</t>
  </si>
  <si>
    <t>2011/12</t>
  </si>
  <si>
    <t>2012/13</t>
  </si>
  <si>
    <t>2013/14</t>
  </si>
  <si>
    <t>2014/15</t>
  </si>
  <si>
    <t>2015/16</t>
  </si>
  <si>
    <t>2016/17</t>
  </si>
  <si>
    <t>México</t>
  </si>
  <si>
    <t>Unión Europea</t>
  </si>
  <si>
    <t>Argentina</t>
  </si>
  <si>
    <t>Estados Unidos</t>
  </si>
  <si>
    <t>Turquía</t>
  </si>
  <si>
    <t>Sudáfrica</t>
  </si>
  <si>
    <t>Israel</t>
  </si>
  <si>
    <t>Otros</t>
  </si>
  <si>
    <t>Total*</t>
  </si>
  <si>
    <t>Union Europea</t>
  </si>
  <si>
    <t>Turquia</t>
  </si>
  <si>
    <t>Rusia</t>
  </si>
  <si>
    <t>Arabia Saudita</t>
  </si>
  <si>
    <t>Canadá</t>
  </si>
  <si>
    <t>Emiratos Arabes</t>
  </si>
  <si>
    <t>Japón</t>
  </si>
  <si>
    <t>Total</t>
  </si>
  <si>
    <t>Dólares por Tonelada</t>
  </si>
  <si>
    <t>Millones de Toneladas</t>
  </si>
  <si>
    <t>Años</t>
  </si>
  <si>
    <t>Oferta</t>
  </si>
  <si>
    <t>Demanda</t>
  </si>
  <si>
    <t xml:space="preserve">Precio </t>
  </si>
  <si>
    <t>P1 (2015)</t>
  </si>
  <si>
    <t>P2 (2016)</t>
  </si>
  <si>
    <t>Q1 (2015)</t>
  </si>
  <si>
    <t>Q2 (2016)</t>
  </si>
  <si>
    <t>Q3 (2015)</t>
  </si>
  <si>
    <t>Q4 (2016)</t>
  </si>
  <si>
    <t>Es=</t>
  </si>
  <si>
    <t>Ed=</t>
  </si>
  <si>
    <t>Precio</t>
  </si>
  <si>
    <t>|</t>
  </si>
  <si>
    <t>Año</t>
  </si>
  <si>
    <t>Valor ($)</t>
  </si>
  <si>
    <t>Peso (Kg)</t>
  </si>
  <si>
    <t>EXPORTACIONES MUNDIALES</t>
  </si>
  <si>
    <t>EXPORTACIONES A EUA</t>
  </si>
  <si>
    <t>REP.</t>
  </si>
  <si>
    <t>%</t>
  </si>
  <si>
    <t>Exportación de limón México-EUA</t>
  </si>
  <si>
    <t>Exportación de limón México-Mundo</t>
  </si>
  <si>
    <t>Exportaciones Totales México-EUA</t>
  </si>
  <si>
    <t>Exportaciones Totales Mundiales</t>
  </si>
  <si>
    <t>IVCR (UM)</t>
  </si>
  <si>
    <t>IVCR (Valor)</t>
  </si>
  <si>
    <t>Balassa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</si>
</sst>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8" formatCode="0.0000"/>
    <numFmt numFmtId="170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/>
    <xf numFmtId="44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0" fontId="4" fillId="0" borderId="2" xfId="0" applyFont="1" applyBorder="1"/>
    <xf numFmtId="44" fontId="4" fillId="0" borderId="2" xfId="1" applyFont="1" applyBorder="1"/>
    <xf numFmtId="44" fontId="4" fillId="0" borderId="2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0" fillId="0" borderId="0" xfId="0" applyBorder="1"/>
    <xf numFmtId="0" fontId="9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8" fontId="4" fillId="0" borderId="0" xfId="0" applyNumberFormat="1" applyFont="1" applyBorder="1" applyAlignment="1">
      <alignment horizontal="center"/>
    </xf>
    <xf numFmtId="44" fontId="3" fillId="0" borderId="2" xfId="1" applyFont="1" applyBorder="1" applyAlignment="1">
      <alignment horizontal="center"/>
    </xf>
    <xf numFmtId="44" fontId="4" fillId="0" borderId="0" xfId="1" applyFont="1"/>
    <xf numFmtId="44" fontId="4" fillId="0" borderId="0" xfId="1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4" fillId="0" borderId="0" xfId="2" applyFont="1"/>
    <xf numFmtId="44" fontId="4" fillId="0" borderId="5" xfId="1" applyFont="1" applyBorder="1"/>
    <xf numFmtId="0" fontId="4" fillId="0" borderId="5" xfId="0" applyFont="1" applyBorder="1"/>
    <xf numFmtId="0" fontId="4" fillId="0" borderId="7" xfId="0" applyFont="1" applyBorder="1"/>
    <xf numFmtId="44" fontId="4" fillId="0" borderId="7" xfId="1" applyFont="1" applyBorder="1"/>
    <xf numFmtId="0" fontId="5" fillId="0" borderId="0" xfId="0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170" fontId="5" fillId="0" borderId="0" xfId="0" applyNumberFormat="1" applyFont="1" applyBorder="1"/>
    <xf numFmtId="0" fontId="3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170" fontId="5" fillId="0" borderId="1" xfId="0" applyNumberFormat="1" applyFont="1" applyBorder="1"/>
    <xf numFmtId="0" fontId="3" fillId="3" borderId="1" xfId="0" applyFont="1" applyFill="1" applyBorder="1"/>
    <xf numFmtId="0" fontId="6" fillId="3" borderId="1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4'!$C$2</c:f>
              <c:strCache>
                <c:ptCount val="1"/>
                <c:pt idx="0">
                  <c:v>2011/12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'Tabla 4'!$B$3:$B$13</c:f>
              <c:strCache>
                <c:ptCount val="11"/>
                <c:pt idx="0">
                  <c:v>Union Europea</c:v>
                </c:pt>
                <c:pt idx="1">
                  <c:v>México</c:v>
                </c:pt>
                <c:pt idx="2">
                  <c:v>Estados Unidos</c:v>
                </c:pt>
                <c:pt idx="3">
                  <c:v>Turquia</c:v>
                </c:pt>
                <c:pt idx="4">
                  <c:v>Rusia</c:v>
                </c:pt>
                <c:pt idx="5">
                  <c:v>Arabia Saudita</c:v>
                </c:pt>
                <c:pt idx="6">
                  <c:v>Canadá</c:v>
                </c:pt>
                <c:pt idx="7">
                  <c:v>Emiratos Arabes</c:v>
                </c:pt>
                <c:pt idx="8">
                  <c:v>Japón</c:v>
                </c:pt>
                <c:pt idx="9">
                  <c:v>Argentina</c:v>
                </c:pt>
                <c:pt idx="10">
                  <c:v>Otros</c:v>
                </c:pt>
              </c:strCache>
            </c:strRef>
          </c:cat>
          <c:val>
            <c:numRef>
              <c:f>'Tabla 4'!$C$3:$C$13</c:f>
              <c:numCache>
                <c:formatCode>#,##0</c:formatCode>
                <c:ptCount val="11"/>
                <c:pt idx="0">
                  <c:v>1377</c:v>
                </c:pt>
                <c:pt idx="1">
                  <c:v>1121</c:v>
                </c:pt>
                <c:pt idx="2">
                  <c:v>960</c:v>
                </c:pt>
                <c:pt idx="3">
                  <c:v>259</c:v>
                </c:pt>
                <c:pt idx="4">
                  <c:v>200</c:v>
                </c:pt>
                <c:pt idx="5">
                  <c:v>85</c:v>
                </c:pt>
                <c:pt idx="6">
                  <c:v>88</c:v>
                </c:pt>
                <c:pt idx="7">
                  <c:v>66</c:v>
                </c:pt>
                <c:pt idx="8">
                  <c:v>60</c:v>
                </c:pt>
                <c:pt idx="9">
                  <c:v>70</c:v>
                </c:pt>
                <c:pt idx="10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5-4B7E-98B7-98E8B945CC05}"/>
            </c:ext>
          </c:extLst>
        </c:ser>
        <c:ser>
          <c:idx val="1"/>
          <c:order val="1"/>
          <c:tx>
            <c:strRef>
              <c:f>'Tabla 4'!$D$2</c:f>
              <c:strCache>
                <c:ptCount val="1"/>
                <c:pt idx="0">
                  <c:v>2012/13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'Tabla 4'!$B$3:$B$13</c:f>
              <c:strCache>
                <c:ptCount val="11"/>
                <c:pt idx="0">
                  <c:v>Union Europea</c:v>
                </c:pt>
                <c:pt idx="1">
                  <c:v>México</c:v>
                </c:pt>
                <c:pt idx="2">
                  <c:v>Estados Unidos</c:v>
                </c:pt>
                <c:pt idx="3">
                  <c:v>Turquia</c:v>
                </c:pt>
                <c:pt idx="4">
                  <c:v>Rusia</c:v>
                </c:pt>
                <c:pt idx="5">
                  <c:v>Arabia Saudita</c:v>
                </c:pt>
                <c:pt idx="6">
                  <c:v>Canadá</c:v>
                </c:pt>
                <c:pt idx="7">
                  <c:v>Emiratos Arabes</c:v>
                </c:pt>
                <c:pt idx="8">
                  <c:v>Japón</c:v>
                </c:pt>
                <c:pt idx="9">
                  <c:v>Argentina</c:v>
                </c:pt>
                <c:pt idx="10">
                  <c:v>Otros</c:v>
                </c:pt>
              </c:strCache>
            </c:strRef>
          </c:cat>
          <c:val>
            <c:numRef>
              <c:f>'Tabla 4'!$D$3:$D$13</c:f>
              <c:numCache>
                <c:formatCode>#,##0</c:formatCode>
                <c:ptCount val="11"/>
                <c:pt idx="0">
                  <c:v>1336</c:v>
                </c:pt>
                <c:pt idx="1">
                  <c:v>1268</c:v>
                </c:pt>
                <c:pt idx="2">
                  <c:v>926</c:v>
                </c:pt>
                <c:pt idx="3">
                  <c:v>258</c:v>
                </c:pt>
                <c:pt idx="4">
                  <c:v>212</c:v>
                </c:pt>
                <c:pt idx="5">
                  <c:v>88</c:v>
                </c:pt>
                <c:pt idx="6">
                  <c:v>100</c:v>
                </c:pt>
                <c:pt idx="7">
                  <c:v>80</c:v>
                </c:pt>
                <c:pt idx="8">
                  <c:v>57</c:v>
                </c:pt>
                <c:pt idx="9">
                  <c:v>75</c:v>
                </c:pt>
                <c:pt idx="10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5-4B7E-98B7-98E8B945CC05}"/>
            </c:ext>
          </c:extLst>
        </c:ser>
        <c:ser>
          <c:idx val="2"/>
          <c:order val="2"/>
          <c:tx>
            <c:strRef>
              <c:f>'Tabla 4'!$E$2</c:f>
              <c:strCache>
                <c:ptCount val="1"/>
                <c:pt idx="0">
                  <c:v>2013/14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'Tabla 4'!$B$3:$B$13</c:f>
              <c:strCache>
                <c:ptCount val="11"/>
                <c:pt idx="0">
                  <c:v>Union Europea</c:v>
                </c:pt>
                <c:pt idx="1">
                  <c:v>México</c:v>
                </c:pt>
                <c:pt idx="2">
                  <c:v>Estados Unidos</c:v>
                </c:pt>
                <c:pt idx="3">
                  <c:v>Turquia</c:v>
                </c:pt>
                <c:pt idx="4">
                  <c:v>Rusia</c:v>
                </c:pt>
                <c:pt idx="5">
                  <c:v>Arabia Saudita</c:v>
                </c:pt>
                <c:pt idx="6">
                  <c:v>Canadá</c:v>
                </c:pt>
                <c:pt idx="7">
                  <c:v>Emiratos Arabes</c:v>
                </c:pt>
                <c:pt idx="8">
                  <c:v>Japón</c:v>
                </c:pt>
                <c:pt idx="9">
                  <c:v>Argentina</c:v>
                </c:pt>
                <c:pt idx="10">
                  <c:v>Otros</c:v>
                </c:pt>
              </c:strCache>
            </c:strRef>
          </c:cat>
          <c:val>
            <c:numRef>
              <c:f>'Tabla 4'!$E$3:$E$13</c:f>
              <c:numCache>
                <c:formatCode>#,##0</c:formatCode>
                <c:ptCount val="11"/>
                <c:pt idx="0">
                  <c:v>1275</c:v>
                </c:pt>
                <c:pt idx="1">
                  <c:v>1332</c:v>
                </c:pt>
                <c:pt idx="2">
                  <c:v>926.27599999999995</c:v>
                </c:pt>
                <c:pt idx="3">
                  <c:v>276</c:v>
                </c:pt>
                <c:pt idx="4">
                  <c:v>209</c:v>
                </c:pt>
                <c:pt idx="5">
                  <c:v>85</c:v>
                </c:pt>
                <c:pt idx="6">
                  <c:v>99</c:v>
                </c:pt>
                <c:pt idx="7">
                  <c:v>87</c:v>
                </c:pt>
                <c:pt idx="8">
                  <c:v>58</c:v>
                </c:pt>
                <c:pt idx="9">
                  <c:v>60</c:v>
                </c:pt>
                <c:pt idx="10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A5-4B7E-98B7-98E8B945CC05}"/>
            </c:ext>
          </c:extLst>
        </c:ser>
        <c:ser>
          <c:idx val="3"/>
          <c:order val="3"/>
          <c:tx>
            <c:strRef>
              <c:f>'Tabla 4'!$F$2</c:f>
              <c:strCache>
                <c:ptCount val="1"/>
                <c:pt idx="0">
                  <c:v>2014/15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'Tabla 4'!$B$3:$B$13</c:f>
              <c:strCache>
                <c:ptCount val="11"/>
                <c:pt idx="0">
                  <c:v>Union Europea</c:v>
                </c:pt>
                <c:pt idx="1">
                  <c:v>México</c:v>
                </c:pt>
                <c:pt idx="2">
                  <c:v>Estados Unidos</c:v>
                </c:pt>
                <c:pt idx="3">
                  <c:v>Turquia</c:v>
                </c:pt>
                <c:pt idx="4">
                  <c:v>Rusia</c:v>
                </c:pt>
                <c:pt idx="5">
                  <c:v>Arabia Saudita</c:v>
                </c:pt>
                <c:pt idx="6">
                  <c:v>Canadá</c:v>
                </c:pt>
                <c:pt idx="7">
                  <c:v>Emiratos Arabes</c:v>
                </c:pt>
                <c:pt idx="8">
                  <c:v>Japón</c:v>
                </c:pt>
                <c:pt idx="9">
                  <c:v>Argentina</c:v>
                </c:pt>
                <c:pt idx="10">
                  <c:v>Otros</c:v>
                </c:pt>
              </c:strCache>
            </c:strRef>
          </c:cat>
          <c:val>
            <c:numRef>
              <c:f>'Tabla 4'!$F$3:$F$13</c:f>
              <c:numCache>
                <c:formatCode>#,##0</c:formatCode>
                <c:ptCount val="11"/>
                <c:pt idx="0">
                  <c:v>1539</c:v>
                </c:pt>
                <c:pt idx="1">
                  <c:v>1357</c:v>
                </c:pt>
                <c:pt idx="2">
                  <c:v>1004</c:v>
                </c:pt>
                <c:pt idx="3">
                  <c:v>237</c:v>
                </c:pt>
                <c:pt idx="4">
                  <c:v>206</c:v>
                </c:pt>
                <c:pt idx="5">
                  <c:v>103</c:v>
                </c:pt>
                <c:pt idx="6">
                  <c:v>87</c:v>
                </c:pt>
                <c:pt idx="7">
                  <c:v>96</c:v>
                </c:pt>
                <c:pt idx="8">
                  <c:v>75</c:v>
                </c:pt>
                <c:pt idx="9">
                  <c:v>70</c:v>
                </c:pt>
                <c:pt idx="10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A5-4B7E-98B7-98E8B945CC05}"/>
            </c:ext>
          </c:extLst>
        </c:ser>
        <c:ser>
          <c:idx val="4"/>
          <c:order val="4"/>
          <c:tx>
            <c:strRef>
              <c:f>'Tabla 4'!$G$2</c:f>
              <c:strCache>
                <c:ptCount val="1"/>
                <c:pt idx="0">
                  <c:v>2015/16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'Tabla 4'!$B$3:$B$13</c:f>
              <c:strCache>
                <c:ptCount val="11"/>
                <c:pt idx="0">
                  <c:v>Union Europea</c:v>
                </c:pt>
                <c:pt idx="1">
                  <c:v>México</c:v>
                </c:pt>
                <c:pt idx="2">
                  <c:v>Estados Unidos</c:v>
                </c:pt>
                <c:pt idx="3">
                  <c:v>Turquia</c:v>
                </c:pt>
                <c:pt idx="4">
                  <c:v>Rusia</c:v>
                </c:pt>
                <c:pt idx="5">
                  <c:v>Arabia Saudita</c:v>
                </c:pt>
                <c:pt idx="6">
                  <c:v>Canadá</c:v>
                </c:pt>
                <c:pt idx="7">
                  <c:v>Emiratos Arabes</c:v>
                </c:pt>
                <c:pt idx="8">
                  <c:v>Japón</c:v>
                </c:pt>
                <c:pt idx="9">
                  <c:v>Argentina</c:v>
                </c:pt>
                <c:pt idx="10">
                  <c:v>Otros</c:v>
                </c:pt>
              </c:strCache>
            </c:strRef>
          </c:cat>
          <c:val>
            <c:numRef>
              <c:f>'Tabla 4'!$G$3:$G$13</c:f>
              <c:numCache>
                <c:formatCode>#,##0</c:formatCode>
                <c:ptCount val="11"/>
                <c:pt idx="0">
                  <c:v>1514</c:v>
                </c:pt>
                <c:pt idx="1">
                  <c:v>1385</c:v>
                </c:pt>
                <c:pt idx="2">
                  <c:v>1118</c:v>
                </c:pt>
                <c:pt idx="3">
                  <c:v>212</c:v>
                </c:pt>
                <c:pt idx="4">
                  <c:v>183</c:v>
                </c:pt>
                <c:pt idx="5">
                  <c:v>120</c:v>
                </c:pt>
                <c:pt idx="6">
                  <c:v>102</c:v>
                </c:pt>
                <c:pt idx="7">
                  <c:v>93</c:v>
                </c:pt>
                <c:pt idx="8">
                  <c:v>74</c:v>
                </c:pt>
                <c:pt idx="9">
                  <c:v>70</c:v>
                </c:pt>
                <c:pt idx="10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A5-4B7E-98B7-98E8B945CC05}"/>
            </c:ext>
          </c:extLst>
        </c:ser>
        <c:ser>
          <c:idx val="5"/>
          <c:order val="5"/>
          <c:tx>
            <c:strRef>
              <c:f>'Tabla 4'!$H$2</c:f>
              <c:strCache>
                <c:ptCount val="1"/>
                <c:pt idx="0">
                  <c:v>2016/17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'Tabla 4'!$B$3:$B$13</c:f>
              <c:strCache>
                <c:ptCount val="11"/>
                <c:pt idx="0">
                  <c:v>Union Europea</c:v>
                </c:pt>
                <c:pt idx="1">
                  <c:v>México</c:v>
                </c:pt>
                <c:pt idx="2">
                  <c:v>Estados Unidos</c:v>
                </c:pt>
                <c:pt idx="3">
                  <c:v>Turquia</c:v>
                </c:pt>
                <c:pt idx="4">
                  <c:v>Rusia</c:v>
                </c:pt>
                <c:pt idx="5">
                  <c:v>Arabia Saudita</c:v>
                </c:pt>
                <c:pt idx="6">
                  <c:v>Canadá</c:v>
                </c:pt>
                <c:pt idx="7">
                  <c:v>Emiratos Arabes</c:v>
                </c:pt>
                <c:pt idx="8">
                  <c:v>Japón</c:v>
                </c:pt>
                <c:pt idx="9">
                  <c:v>Argentina</c:v>
                </c:pt>
                <c:pt idx="10">
                  <c:v>Otros</c:v>
                </c:pt>
              </c:strCache>
            </c:strRef>
          </c:cat>
          <c:val>
            <c:numRef>
              <c:f>'Tabla 4'!$H$3:$H$13</c:f>
              <c:numCache>
                <c:formatCode>#,##0</c:formatCode>
                <c:ptCount val="11"/>
                <c:pt idx="0">
                  <c:v>1553</c:v>
                </c:pt>
                <c:pt idx="1">
                  <c:v>1402</c:v>
                </c:pt>
                <c:pt idx="2">
                  <c:v>1082</c:v>
                </c:pt>
                <c:pt idx="3">
                  <c:v>217</c:v>
                </c:pt>
                <c:pt idx="4">
                  <c:v>188</c:v>
                </c:pt>
                <c:pt idx="5">
                  <c:v>125</c:v>
                </c:pt>
                <c:pt idx="6">
                  <c:v>105</c:v>
                </c:pt>
                <c:pt idx="7">
                  <c:v>97</c:v>
                </c:pt>
                <c:pt idx="8">
                  <c:v>74</c:v>
                </c:pt>
                <c:pt idx="9">
                  <c:v>70</c:v>
                </c:pt>
                <c:pt idx="10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A5-4B7E-98B7-98E8B945C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5614288"/>
        <c:axId val="281543328"/>
      </c:barChart>
      <c:catAx>
        <c:axId val="27561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543328"/>
        <c:crosses val="autoZero"/>
        <c:auto val="1"/>
        <c:lblAlgn val="ctr"/>
        <c:lblOffset val="100"/>
        <c:noMultiLvlLbl val="0"/>
      </c:catAx>
      <c:valAx>
        <c:axId val="28154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561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'Tabla 5'!$M$2</c:f>
              <c:strCache>
                <c:ptCount val="1"/>
                <c:pt idx="0">
                  <c:v>Oferta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'Tabla 5'!$L$3:$L$8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'Tabla 5'!$M$3:$M$8</c:f>
              <c:numCache>
                <c:formatCode>#,##0</c:formatCode>
                <c:ptCount val="6"/>
                <c:pt idx="0">
                  <c:v>2055</c:v>
                </c:pt>
                <c:pt idx="1">
                  <c:v>2120</c:v>
                </c:pt>
                <c:pt idx="2">
                  <c:v>2187</c:v>
                </c:pt>
                <c:pt idx="3">
                  <c:v>2326</c:v>
                </c:pt>
                <c:pt idx="4">
                  <c:v>2370</c:v>
                </c:pt>
                <c:pt idx="5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3-4D72-9A5B-50128C9BC1DC}"/>
            </c:ext>
          </c:extLst>
        </c:ser>
        <c:ser>
          <c:idx val="1"/>
          <c:order val="1"/>
          <c:tx>
            <c:strRef>
              <c:f>'Tabla 5'!$N$2</c:f>
              <c:strCache>
                <c:ptCount val="1"/>
                <c:pt idx="0">
                  <c:v>Demanda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'Tabla 5'!$L$3:$L$8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'Tabla 5'!$N$3:$N$8</c:f>
              <c:numCache>
                <c:formatCode>#,##0</c:formatCode>
                <c:ptCount val="6"/>
                <c:pt idx="0">
                  <c:v>1121</c:v>
                </c:pt>
                <c:pt idx="1">
                  <c:v>1268</c:v>
                </c:pt>
                <c:pt idx="2">
                  <c:v>1332</c:v>
                </c:pt>
                <c:pt idx="3">
                  <c:v>1357</c:v>
                </c:pt>
                <c:pt idx="4">
                  <c:v>1385</c:v>
                </c:pt>
                <c:pt idx="5">
                  <c:v>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3-4D72-9A5B-50128C9BC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699040"/>
        <c:axId val="276698480"/>
      </c:lineChart>
      <c:catAx>
        <c:axId val="27669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698480"/>
        <c:crosses val="autoZero"/>
        <c:auto val="1"/>
        <c:lblAlgn val="ctr"/>
        <c:lblOffset val="100"/>
        <c:noMultiLvlLbl val="0"/>
      </c:catAx>
      <c:valAx>
        <c:axId val="27669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69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'Tabla 5'!$D$10:$D$11</c:f>
              <c:numCache>
                <c:formatCode>General</c:formatCode>
                <c:ptCount val="2"/>
                <c:pt idx="0">
                  <c:v>7005</c:v>
                </c:pt>
                <c:pt idx="1">
                  <c:v>7252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F7-4AD3-B42E-9F0156889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547840"/>
        <c:axId val="277544480"/>
      </c:scatterChart>
      <c:valAx>
        <c:axId val="27754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7544480"/>
        <c:crosses val="autoZero"/>
        <c:crossBetween val="midCat"/>
      </c:valAx>
      <c:valAx>
        <c:axId val="27754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7547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723900</xdr:colOff>
      <xdr:row>1</xdr:row>
      <xdr:rowOff>204787</xdr:rowOff>
    </xdr:from>
    <xdr:to>
      <xdr:col>14</xdr:col>
      <xdr:colOff>723900</xdr:colOff>
      <xdr:row>13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F2B1CF-C767-48D6-9B0F-30A1B8B39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347662</xdr:colOff>
      <xdr:row>1</xdr:row>
      <xdr:rowOff>71437</xdr:rowOff>
    </xdr:from>
    <xdr:to>
      <xdr:col>20</xdr:col>
      <xdr:colOff>347662</xdr:colOff>
      <xdr:row>14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16A1F4-7E77-4062-8F67-7F7649893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823912</xdr:colOff>
      <xdr:row>11</xdr:row>
      <xdr:rowOff>14287</xdr:rowOff>
    </xdr:from>
    <xdr:to>
      <xdr:col>13</xdr:col>
      <xdr:colOff>509587</xdr:colOff>
      <xdr:row>25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226855-EC42-440E-9CD6-12388A15E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he/Dropbox/14.%20Doctorado%20DCA/6.%20T&#243;picos%20Admon.%20II/Competitividad%20y%20VCR/Art&#237;culo/gra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onsumo"/>
      <sheetName val="Producción"/>
      <sheetName val="Precios"/>
      <sheetName val="Elasticidad"/>
    </sheetNames>
    <sheetDataSet>
      <sheetData sheetId="0" refreshError="1"/>
      <sheetData sheetId="1">
        <row r="3">
          <cell r="B3" t="str">
            <v>Union Europea</v>
          </cell>
          <cell r="C3">
            <v>1377</v>
          </cell>
          <cell r="D3">
            <v>1336</v>
          </cell>
          <cell r="E3">
            <v>1275</v>
          </cell>
          <cell r="F3">
            <v>1539</v>
          </cell>
          <cell r="G3">
            <v>1514</v>
          </cell>
          <cell r="H3">
            <v>1553</v>
          </cell>
        </row>
        <row r="4">
          <cell r="B4" t="str">
            <v>México</v>
          </cell>
          <cell r="C4">
            <v>1121</v>
          </cell>
          <cell r="D4">
            <v>1268</v>
          </cell>
          <cell r="E4">
            <v>1332</v>
          </cell>
          <cell r="F4">
            <v>1357</v>
          </cell>
          <cell r="G4">
            <v>1385</v>
          </cell>
          <cell r="H4">
            <v>1402</v>
          </cell>
        </row>
        <row r="5">
          <cell r="B5" t="str">
            <v>Estados Unidos</v>
          </cell>
          <cell r="C5">
            <v>960</v>
          </cell>
          <cell r="D5">
            <v>926</v>
          </cell>
          <cell r="E5">
            <v>926.27599999999995</v>
          </cell>
          <cell r="F5">
            <v>1004</v>
          </cell>
          <cell r="G5">
            <v>1118</v>
          </cell>
          <cell r="H5">
            <v>1082</v>
          </cell>
        </row>
        <row r="6">
          <cell r="B6" t="str">
            <v>Turquia</v>
          </cell>
          <cell r="C6">
            <v>259</v>
          </cell>
          <cell r="D6">
            <v>258</v>
          </cell>
          <cell r="E6">
            <v>276</v>
          </cell>
          <cell r="F6">
            <v>237</v>
          </cell>
          <cell r="G6">
            <v>212</v>
          </cell>
          <cell r="H6">
            <v>217</v>
          </cell>
        </row>
        <row r="7">
          <cell r="B7" t="str">
            <v>Rusia</v>
          </cell>
          <cell r="C7">
            <v>200</v>
          </cell>
          <cell r="D7">
            <v>212</v>
          </cell>
          <cell r="E7">
            <v>209</v>
          </cell>
          <cell r="F7">
            <v>206</v>
          </cell>
          <cell r="G7">
            <v>183</v>
          </cell>
          <cell r="H7">
            <v>188</v>
          </cell>
        </row>
        <row r="8">
          <cell r="B8" t="str">
            <v>Arabia Saudita</v>
          </cell>
          <cell r="C8">
            <v>85</v>
          </cell>
          <cell r="D8">
            <v>88</v>
          </cell>
          <cell r="E8">
            <v>85</v>
          </cell>
          <cell r="F8">
            <v>103</v>
          </cell>
          <cell r="G8">
            <v>120</v>
          </cell>
          <cell r="H8">
            <v>125</v>
          </cell>
        </row>
        <row r="9">
          <cell r="B9" t="str">
            <v>Canadá</v>
          </cell>
          <cell r="C9">
            <v>88</v>
          </cell>
          <cell r="D9">
            <v>100</v>
          </cell>
          <cell r="E9">
            <v>99</v>
          </cell>
          <cell r="F9">
            <v>87</v>
          </cell>
          <cell r="G9">
            <v>102</v>
          </cell>
          <cell r="H9">
            <v>105</v>
          </cell>
        </row>
        <row r="10">
          <cell r="B10" t="str">
            <v>Emiratos Arabes</v>
          </cell>
          <cell r="C10">
            <v>66</v>
          </cell>
          <cell r="D10">
            <v>80</v>
          </cell>
          <cell r="E10">
            <v>87</v>
          </cell>
          <cell r="F10">
            <v>96</v>
          </cell>
          <cell r="G10">
            <v>93</v>
          </cell>
          <cell r="H10">
            <v>97</v>
          </cell>
        </row>
        <row r="11">
          <cell r="B11" t="str">
            <v>Japón</v>
          </cell>
          <cell r="C11">
            <v>60</v>
          </cell>
          <cell r="D11">
            <v>57</v>
          </cell>
          <cell r="E11">
            <v>58</v>
          </cell>
          <cell r="F11">
            <v>75</v>
          </cell>
          <cell r="G11">
            <v>74</v>
          </cell>
          <cell r="H11">
            <v>74</v>
          </cell>
        </row>
        <row r="12">
          <cell r="B12" t="str">
            <v>Argentina</v>
          </cell>
          <cell r="C12">
            <v>70</v>
          </cell>
          <cell r="D12">
            <v>75</v>
          </cell>
          <cell r="E12">
            <v>60</v>
          </cell>
          <cell r="F12">
            <v>70</v>
          </cell>
          <cell r="G12">
            <v>70</v>
          </cell>
          <cell r="H12">
            <v>70</v>
          </cell>
        </row>
        <row r="13">
          <cell r="B13" t="str">
            <v>Otros</v>
          </cell>
          <cell r="C13">
            <v>192</v>
          </cell>
          <cell r="D13">
            <v>180</v>
          </cell>
          <cell r="E13">
            <v>189</v>
          </cell>
          <cell r="F13">
            <v>172</v>
          </cell>
          <cell r="G13">
            <v>156</v>
          </cell>
          <cell r="H13">
            <v>167</v>
          </cell>
        </row>
      </sheetData>
      <sheetData sheetId="2" refreshError="1"/>
      <sheetData sheetId="3" refreshError="1"/>
      <sheetData sheetId="4">
        <row r="2">
          <cell r="M2" t="str">
            <v>Oferta</v>
          </cell>
          <cell r="N2" t="str">
            <v>Demanda</v>
          </cell>
        </row>
        <row r="3">
          <cell r="L3">
            <v>2011</v>
          </cell>
          <cell r="M3">
            <v>2055</v>
          </cell>
          <cell r="N3">
            <v>1121</v>
          </cell>
        </row>
        <row r="4">
          <cell r="L4">
            <v>2012</v>
          </cell>
          <cell r="M4">
            <v>2120</v>
          </cell>
          <cell r="N4">
            <v>1268</v>
          </cell>
        </row>
        <row r="5">
          <cell r="L5">
            <v>2013</v>
          </cell>
          <cell r="M5">
            <v>2187</v>
          </cell>
          <cell r="N5">
            <v>1332</v>
          </cell>
        </row>
        <row r="6">
          <cell r="L6">
            <v>2014</v>
          </cell>
          <cell r="M6">
            <v>2326</v>
          </cell>
          <cell r="N6">
            <v>1357</v>
          </cell>
        </row>
        <row r="7">
          <cell r="L7">
            <v>2015</v>
          </cell>
          <cell r="M7">
            <v>2370</v>
          </cell>
          <cell r="N7">
            <v>1385</v>
          </cell>
        </row>
        <row r="8">
          <cell r="L8">
            <v>2016</v>
          </cell>
          <cell r="M8">
            <v>2400</v>
          </cell>
          <cell r="N8">
            <v>1402</v>
          </cell>
        </row>
        <row r="10">
          <cell r="D10">
            <v>7005</v>
          </cell>
        </row>
        <row r="11">
          <cell r="D11">
            <v>7252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3A55-06F3-480E-83B5-7C14225D2FFE}">
  <dimension ref="B2:C9"/>
  <sheetViews>
    <sheetView showGridLines="0" workbookViewId="0">
      <selection activeCell="B2" sqref="B2:C9"/>
    </sheetView>
  </sheetViews>
  <sheetFormatPr baseColWidth="10" defaultRowHeight="14.4" x14ac:dyDescent="0.3"/>
  <cols>
    <col min="1" max="1" width="11.5546875" style="1"/>
    <col min="2" max="2" width="12.5546875" style="1" customWidth="1"/>
    <col min="3" max="3" width="66.77734375" style="1" customWidth="1"/>
    <col min="4" max="16384" width="11.5546875" style="1"/>
  </cols>
  <sheetData>
    <row r="2" spans="2:3" ht="15" thickBot="1" x14ac:dyDescent="0.35">
      <c r="B2" s="8" t="s">
        <v>0</v>
      </c>
      <c r="C2" s="8" t="s">
        <v>1</v>
      </c>
    </row>
    <row r="3" spans="2:3" s="5" customFormat="1" ht="55.2" x14ac:dyDescent="0.3">
      <c r="B3" s="2" t="s">
        <v>2</v>
      </c>
      <c r="C3" s="6" t="s">
        <v>10</v>
      </c>
    </row>
    <row r="4" spans="2:3" s="5" customFormat="1" ht="55.2" x14ac:dyDescent="0.3">
      <c r="B4" s="2" t="s">
        <v>3</v>
      </c>
      <c r="C4" s="6" t="s">
        <v>11</v>
      </c>
    </row>
    <row r="5" spans="2:3" s="5" customFormat="1" ht="36" customHeight="1" x14ac:dyDescent="0.3">
      <c r="B5" s="2" t="s">
        <v>4</v>
      </c>
      <c r="C5" s="6" t="s">
        <v>12</v>
      </c>
    </row>
    <row r="6" spans="2:3" s="5" customFormat="1" ht="41.4" x14ac:dyDescent="0.3">
      <c r="B6" s="2" t="s">
        <v>5</v>
      </c>
      <c r="C6" s="6" t="s">
        <v>13</v>
      </c>
    </row>
    <row r="7" spans="2:3" s="5" customFormat="1" ht="41.4" x14ac:dyDescent="0.3">
      <c r="B7" s="2" t="s">
        <v>6</v>
      </c>
      <c r="C7" s="6" t="s">
        <v>14</v>
      </c>
    </row>
    <row r="8" spans="2:3" s="5" customFormat="1" ht="55.2" x14ac:dyDescent="0.3">
      <c r="B8" s="2" t="s">
        <v>7</v>
      </c>
      <c r="C8" s="6" t="s">
        <v>15</v>
      </c>
    </row>
    <row r="9" spans="2:3" s="5" customFormat="1" ht="42" thickBot="1" x14ac:dyDescent="0.35">
      <c r="B9" s="3" t="s">
        <v>8</v>
      </c>
      <c r="C9" s="7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20241-9C70-4637-914B-6A8668627CDD}">
  <dimension ref="B2:D19"/>
  <sheetViews>
    <sheetView showGridLines="0" workbookViewId="0">
      <selection activeCell="I22" sqref="I21:I22"/>
    </sheetView>
  </sheetViews>
  <sheetFormatPr baseColWidth="10" defaultRowHeight="14.4" x14ac:dyDescent="0.3"/>
  <cols>
    <col min="2" max="2" width="11.6640625" bestFit="1" customWidth="1"/>
    <col min="3" max="3" width="15" bestFit="1" customWidth="1"/>
    <col min="4" max="4" width="11.6640625" bestFit="1" customWidth="1"/>
  </cols>
  <sheetData>
    <row r="2" spans="2:4" ht="15" thickBot="1" x14ac:dyDescent="0.35">
      <c r="B2" s="4" t="s">
        <v>71</v>
      </c>
      <c r="C2" s="47" t="s">
        <v>72</v>
      </c>
      <c r="D2" s="4" t="s">
        <v>73</v>
      </c>
    </row>
    <row r="3" spans="2:4" x14ac:dyDescent="0.3">
      <c r="B3" s="41">
        <v>2000</v>
      </c>
      <c r="C3" s="48">
        <v>740324</v>
      </c>
      <c r="D3" s="32">
        <v>2404589</v>
      </c>
    </row>
    <row r="4" spans="2:4" x14ac:dyDescent="0.3">
      <c r="B4" s="41">
        <v>2001</v>
      </c>
      <c r="C4" s="48">
        <v>452975</v>
      </c>
      <c r="D4" s="32">
        <v>1671052</v>
      </c>
    </row>
    <row r="5" spans="2:4" x14ac:dyDescent="0.3">
      <c r="B5" s="41">
        <v>2002</v>
      </c>
      <c r="C5" s="48">
        <v>458756</v>
      </c>
      <c r="D5" s="32">
        <v>1479565</v>
      </c>
    </row>
    <row r="6" spans="2:4" x14ac:dyDescent="0.3">
      <c r="B6" s="41">
        <v>2003</v>
      </c>
      <c r="C6" s="48">
        <v>493668</v>
      </c>
      <c r="D6" s="32">
        <v>1665618</v>
      </c>
    </row>
    <row r="7" spans="2:4" x14ac:dyDescent="0.3">
      <c r="B7" s="41">
        <v>2004</v>
      </c>
      <c r="C7" s="48">
        <v>433288</v>
      </c>
      <c r="D7" s="32">
        <v>4689532</v>
      </c>
    </row>
    <row r="8" spans="2:4" x14ac:dyDescent="0.3">
      <c r="B8" s="41">
        <v>2005</v>
      </c>
      <c r="C8" s="48">
        <v>375504</v>
      </c>
      <c r="D8" s="32">
        <v>681517</v>
      </c>
    </row>
    <row r="9" spans="2:4" x14ac:dyDescent="0.3">
      <c r="B9" s="41">
        <v>2006</v>
      </c>
      <c r="C9" s="48">
        <v>418885</v>
      </c>
      <c r="D9" s="32">
        <v>571618</v>
      </c>
    </row>
    <row r="10" spans="2:4" x14ac:dyDescent="0.3">
      <c r="B10" s="41">
        <v>2007</v>
      </c>
      <c r="C10" s="48">
        <v>630301</v>
      </c>
      <c r="D10" s="32">
        <v>841223</v>
      </c>
    </row>
    <row r="11" spans="2:4" x14ac:dyDescent="0.3">
      <c r="B11" s="41">
        <v>2008</v>
      </c>
      <c r="C11" s="48">
        <v>451521</v>
      </c>
      <c r="D11" s="32">
        <v>363972</v>
      </c>
    </row>
    <row r="12" spans="2:4" x14ac:dyDescent="0.3">
      <c r="B12" s="41">
        <v>2009</v>
      </c>
      <c r="C12" s="48">
        <v>353854</v>
      </c>
      <c r="D12" s="32">
        <v>453468</v>
      </c>
    </row>
    <row r="13" spans="2:4" x14ac:dyDescent="0.3">
      <c r="B13" s="41">
        <v>2010</v>
      </c>
      <c r="C13" s="48">
        <v>673617</v>
      </c>
      <c r="D13" s="32">
        <v>601842</v>
      </c>
    </row>
    <row r="14" spans="2:4" x14ac:dyDescent="0.3">
      <c r="B14" s="41">
        <v>2011</v>
      </c>
      <c r="C14" s="48">
        <v>1357028</v>
      </c>
      <c r="D14" s="32">
        <v>2397715</v>
      </c>
    </row>
    <row r="15" spans="2:4" x14ac:dyDescent="0.3">
      <c r="B15" s="41">
        <v>2012</v>
      </c>
      <c r="C15" s="48">
        <v>1105121</v>
      </c>
      <c r="D15" s="32">
        <v>1419768</v>
      </c>
    </row>
    <row r="16" spans="2:4" x14ac:dyDescent="0.3">
      <c r="B16" s="41">
        <v>2013</v>
      </c>
      <c r="C16" s="48">
        <v>985906</v>
      </c>
      <c r="D16" s="32">
        <v>1213845</v>
      </c>
    </row>
    <row r="17" spans="2:4" x14ac:dyDescent="0.3">
      <c r="B17" s="41">
        <v>2014</v>
      </c>
      <c r="C17" s="48">
        <v>2884639</v>
      </c>
      <c r="D17" s="32">
        <v>2887148</v>
      </c>
    </row>
    <row r="18" spans="2:4" x14ac:dyDescent="0.3">
      <c r="B18" s="41">
        <v>2015</v>
      </c>
      <c r="C18" s="49">
        <v>1907579</v>
      </c>
      <c r="D18" s="32">
        <v>1609991</v>
      </c>
    </row>
    <row r="19" spans="2:4" ht="15" thickBot="1" x14ac:dyDescent="0.35">
      <c r="B19" s="16" t="s">
        <v>54</v>
      </c>
      <c r="C19" s="17">
        <f>SUM(C3:C18)</f>
        <v>13722966</v>
      </c>
      <c r="D19" s="16">
        <f>SUM(D3:D18)</f>
        <v>24952463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11F8-AC75-4C7D-9BA9-572EE39B0679}">
  <dimension ref="B2:I17"/>
  <sheetViews>
    <sheetView showGridLines="0" tabSelected="1" workbookViewId="0">
      <selection activeCell="B2" sqref="B2:I17"/>
    </sheetView>
  </sheetViews>
  <sheetFormatPr baseColWidth="10" defaultRowHeight="14.4" x14ac:dyDescent="0.3"/>
  <cols>
    <col min="2" max="2" width="11.6640625" bestFit="1" customWidth="1"/>
    <col min="3" max="4" width="17.6640625" bestFit="1" customWidth="1"/>
    <col min="5" max="6" width="17.33203125" bestFit="1" customWidth="1"/>
    <col min="7" max="7" width="11.6640625" bestFit="1" customWidth="1"/>
    <col min="8" max="8" width="13.77734375" bestFit="1" customWidth="1"/>
    <col min="9" max="9" width="11.6640625" bestFit="1" customWidth="1"/>
  </cols>
  <sheetData>
    <row r="2" spans="2:9" ht="47.4" thickBot="1" x14ac:dyDescent="0.35">
      <c r="B2" s="63" t="s">
        <v>71</v>
      </c>
      <c r="C2" s="64" t="s">
        <v>78</v>
      </c>
      <c r="D2" s="64" t="s">
        <v>79</v>
      </c>
      <c r="E2" s="64" t="s">
        <v>80</v>
      </c>
      <c r="F2" s="64" t="s">
        <v>81</v>
      </c>
      <c r="G2" s="63" t="s">
        <v>82</v>
      </c>
      <c r="H2" s="63" t="s">
        <v>83</v>
      </c>
      <c r="I2" s="63" t="s">
        <v>84</v>
      </c>
    </row>
    <row r="3" spans="2:9" ht="15.6" x14ac:dyDescent="0.3">
      <c r="B3" s="58">
        <v>2000</v>
      </c>
      <c r="C3" s="59">
        <v>57724273</v>
      </c>
      <c r="D3" s="59">
        <v>73627840</v>
      </c>
      <c r="E3" s="60">
        <v>147399900000</v>
      </c>
      <c r="F3" s="60">
        <v>166120700000</v>
      </c>
      <c r="G3" s="61">
        <v>0.91639437409846036</v>
      </c>
      <c r="H3" s="61">
        <v>0.76624117007917525</v>
      </c>
      <c r="I3" s="62">
        <f t="shared" ref="I3:I17" si="0">(C3/E3)/(D3/F3)</f>
        <v>0.88357409726137282</v>
      </c>
    </row>
    <row r="4" spans="2:9" ht="15.6" x14ac:dyDescent="0.3">
      <c r="B4" s="58">
        <v>2001</v>
      </c>
      <c r="C4" s="59">
        <v>10423576</v>
      </c>
      <c r="D4" s="59">
        <v>18115734</v>
      </c>
      <c r="E4" s="60">
        <v>140564400000</v>
      </c>
      <c r="F4" s="60">
        <v>158779700000</v>
      </c>
      <c r="G4" s="61">
        <v>0.72745802692177974</v>
      </c>
      <c r="H4" s="61">
        <v>0.53695714656307014</v>
      </c>
      <c r="I4" s="62">
        <f t="shared" si="0"/>
        <v>0.64995073019794747</v>
      </c>
    </row>
    <row r="5" spans="2:9" ht="15.6" x14ac:dyDescent="0.3">
      <c r="B5" s="58">
        <v>2002</v>
      </c>
      <c r="C5" s="59">
        <v>47784077</v>
      </c>
      <c r="D5" s="59">
        <v>61314003</v>
      </c>
      <c r="E5" s="60">
        <v>141897600000</v>
      </c>
      <c r="F5" s="60">
        <v>161046000000</v>
      </c>
      <c r="G5" s="61">
        <v>0.9038178907689558</v>
      </c>
      <c r="H5" s="61">
        <v>0.76611959326602197</v>
      </c>
      <c r="I5" s="62">
        <f t="shared" si="0"/>
        <v>0.8845011933685204</v>
      </c>
    </row>
    <row r="6" spans="2:9" ht="15.6" x14ac:dyDescent="0.3">
      <c r="B6" s="58">
        <v>2003</v>
      </c>
      <c r="C6" s="59">
        <v>113457618</v>
      </c>
      <c r="D6" s="59">
        <v>117145012</v>
      </c>
      <c r="E6" s="60">
        <v>144293400000</v>
      </c>
      <c r="F6" s="60">
        <v>164766400000</v>
      </c>
      <c r="G6" s="61">
        <v>0.9553704235237267</v>
      </c>
      <c r="H6" s="61">
        <v>0.96024394171523086</v>
      </c>
      <c r="I6" s="62">
        <f t="shared" si="0"/>
        <v>1.105941222909034</v>
      </c>
    </row>
    <row r="7" spans="2:9" ht="15.6" x14ac:dyDescent="0.3">
      <c r="B7" s="58">
        <v>2004</v>
      </c>
      <c r="C7" s="59">
        <v>158197159</v>
      </c>
      <c r="D7" s="59">
        <v>164805851</v>
      </c>
      <c r="E7" s="60">
        <v>164522000000</v>
      </c>
      <c r="F7" s="60">
        <v>187998500000</v>
      </c>
      <c r="G7" s="61">
        <v>0.95358790972101914</v>
      </c>
      <c r="H7" s="61">
        <v>0.95476091169901334</v>
      </c>
      <c r="I7" s="62">
        <f t="shared" si="0"/>
        <v>1.0968732811360467</v>
      </c>
    </row>
    <row r="8" spans="2:9" ht="15.6" x14ac:dyDescent="0.3">
      <c r="B8" s="58">
        <v>2005</v>
      </c>
      <c r="C8" s="59">
        <v>153973438</v>
      </c>
      <c r="D8" s="59">
        <v>160218267</v>
      </c>
      <c r="E8" s="60">
        <v>183562800000</v>
      </c>
      <c r="F8" s="60">
        <v>214232900000</v>
      </c>
      <c r="G8" s="61">
        <v>0.95642699346109905</v>
      </c>
      <c r="H8" s="61">
        <v>0.95643356618362096</v>
      </c>
      <c r="I8" s="62">
        <f t="shared" si="0"/>
        <v>1.1215929486134504</v>
      </c>
    </row>
    <row r="9" spans="2:9" ht="15.6" x14ac:dyDescent="0.3">
      <c r="B9" s="58">
        <v>2006</v>
      </c>
      <c r="C9" s="59">
        <v>186098431</v>
      </c>
      <c r="D9" s="59">
        <v>192747016</v>
      </c>
      <c r="E9" s="60">
        <v>211799400000</v>
      </c>
      <c r="F9" s="60">
        <v>249925100000</v>
      </c>
      <c r="G9" s="61">
        <v>0.95631461431581088</v>
      </c>
      <c r="H9" s="61">
        <v>0.9612412180786557</v>
      </c>
      <c r="I9" s="62">
        <f t="shared" si="0"/>
        <v>1.1393055090761142</v>
      </c>
    </row>
    <row r="10" spans="2:9" ht="15.6" x14ac:dyDescent="0.3">
      <c r="B10" s="58">
        <v>2007</v>
      </c>
      <c r="C10" s="59">
        <v>210351896</v>
      </c>
      <c r="D10" s="59">
        <v>219725486</v>
      </c>
      <c r="E10" s="60">
        <v>223133300000</v>
      </c>
      <c r="F10" s="60">
        <v>271875300000</v>
      </c>
      <c r="G10" s="61">
        <v>0.94846337651909085</v>
      </c>
      <c r="H10" s="61">
        <v>0.95174080905803482</v>
      </c>
      <c r="I10" s="62">
        <f t="shared" si="0"/>
        <v>1.1664640599076275</v>
      </c>
    </row>
    <row r="11" spans="2:9" ht="15.6" x14ac:dyDescent="0.3">
      <c r="B11" s="58">
        <v>2008</v>
      </c>
      <c r="C11" s="59">
        <v>232307345</v>
      </c>
      <c r="D11" s="59">
        <v>242315346</v>
      </c>
      <c r="E11" s="60">
        <v>233522700000</v>
      </c>
      <c r="F11" s="60">
        <v>291342600000</v>
      </c>
      <c r="G11" s="61">
        <v>0.94814549785631996</v>
      </c>
      <c r="H11" s="61">
        <v>0.95505546891619275</v>
      </c>
      <c r="I11" s="62">
        <f t="shared" si="0"/>
        <v>1.1960708620168334</v>
      </c>
    </row>
    <row r="12" spans="2:9" ht="15.6" x14ac:dyDescent="0.3">
      <c r="B12" s="58">
        <v>2009</v>
      </c>
      <c r="C12" s="59">
        <v>178040257</v>
      </c>
      <c r="D12" s="59">
        <v>189817446</v>
      </c>
      <c r="E12" s="60">
        <v>185101100000</v>
      </c>
      <c r="F12" s="60">
        <v>229703500000</v>
      </c>
      <c r="G12" s="61">
        <v>0.9332735253263148</v>
      </c>
      <c r="H12" s="61">
        <v>0.93434920516397579</v>
      </c>
      <c r="I12" s="62">
        <f t="shared" si="0"/>
        <v>1.163967086180361</v>
      </c>
    </row>
    <row r="13" spans="2:9" ht="15.6" x14ac:dyDescent="0.3">
      <c r="B13" s="58">
        <v>2010</v>
      </c>
      <c r="C13" s="59">
        <v>215731156</v>
      </c>
      <c r="D13" s="59">
        <v>232672202</v>
      </c>
      <c r="E13" s="60">
        <v>238684400000</v>
      </c>
      <c r="F13" s="60">
        <v>298473100000</v>
      </c>
      <c r="G13" s="61">
        <v>0.91688073423846439</v>
      </c>
      <c r="H13" s="61">
        <v>0.92289052431115259</v>
      </c>
      <c r="I13" s="62">
        <f t="shared" si="0"/>
        <v>1.1594433438929725</v>
      </c>
    </row>
    <row r="14" spans="2:9" ht="15.6" x14ac:dyDescent="0.3">
      <c r="B14" s="58">
        <v>2011</v>
      </c>
      <c r="C14" s="59">
        <v>235219110</v>
      </c>
      <c r="D14" s="59">
        <v>252418177</v>
      </c>
      <c r="E14" s="60">
        <v>274426500000</v>
      </c>
      <c r="F14" s="60">
        <v>349433400000</v>
      </c>
      <c r="G14" s="61">
        <v>0.91270444755632674</v>
      </c>
      <c r="H14" s="61">
        <v>0.9215324326109795</v>
      </c>
      <c r="I14" s="62">
        <f t="shared" si="0"/>
        <v>1.1865617484414879</v>
      </c>
    </row>
    <row r="15" spans="2:9" ht="15.6" x14ac:dyDescent="0.3">
      <c r="B15" s="58">
        <v>2012</v>
      </c>
      <c r="C15" s="59">
        <v>213068294</v>
      </c>
      <c r="D15" s="59">
        <v>270386867</v>
      </c>
      <c r="E15" s="60">
        <v>287842200000</v>
      </c>
      <c r="F15" s="60">
        <v>370769900000</v>
      </c>
      <c r="G15" s="61">
        <v>0.75693528095807727</v>
      </c>
      <c r="H15" s="61">
        <v>0.78073454233942252</v>
      </c>
      <c r="I15" s="62">
        <f t="shared" si="0"/>
        <v>1.0150401927489692</v>
      </c>
    </row>
    <row r="16" spans="2:9" ht="15.6" x14ac:dyDescent="0.3">
      <c r="B16" s="58">
        <v>2013</v>
      </c>
      <c r="C16" s="59">
        <v>249475413</v>
      </c>
      <c r="D16" s="59">
        <v>275412307</v>
      </c>
      <c r="E16" s="60">
        <v>299439100000</v>
      </c>
      <c r="F16" s="60">
        <v>380015000000</v>
      </c>
      <c r="G16" s="61">
        <v>0.8956958828761572</v>
      </c>
      <c r="H16" s="61">
        <v>0.8974574846473411</v>
      </c>
      <c r="I16" s="62">
        <f t="shared" si="0"/>
        <v>1.1495732193271273</v>
      </c>
    </row>
    <row r="17" spans="2:9" ht="16.2" thickBot="1" x14ac:dyDescent="0.35">
      <c r="B17" s="65">
        <v>2014</v>
      </c>
      <c r="C17" s="66">
        <v>326833894</v>
      </c>
      <c r="D17" s="66">
        <v>350681557</v>
      </c>
      <c r="E17" s="67">
        <v>318365600000</v>
      </c>
      <c r="F17" s="67">
        <v>397128700000</v>
      </c>
      <c r="G17" s="68">
        <v>0.90829380004059845</v>
      </c>
      <c r="H17" s="68">
        <v>0.91623367466950945</v>
      </c>
      <c r="I17" s="69">
        <f t="shared" si="0"/>
        <v>1.1625705064406755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680D-1C65-4E49-BFE6-E0BCDC46B67F}">
  <dimension ref="B1:H11"/>
  <sheetViews>
    <sheetView workbookViewId="0">
      <selection activeCell="D16" sqref="D16"/>
    </sheetView>
  </sheetViews>
  <sheetFormatPr baseColWidth="10" defaultRowHeight="14.4" x14ac:dyDescent="0.3"/>
  <sheetData>
    <row r="1" spans="2:8" ht="15" thickBot="1" x14ac:dyDescent="0.35"/>
    <row r="2" spans="2:8" ht="15" thickBot="1" x14ac:dyDescent="0.35">
      <c r="B2" s="19" t="s">
        <v>31</v>
      </c>
      <c r="C2" s="20" t="s">
        <v>32</v>
      </c>
      <c r="D2" s="20" t="s">
        <v>33</v>
      </c>
      <c r="E2" s="20" t="s">
        <v>34</v>
      </c>
      <c r="F2" s="20" t="s">
        <v>35</v>
      </c>
      <c r="G2" s="20" t="s">
        <v>36</v>
      </c>
      <c r="H2" s="20" t="s">
        <v>37</v>
      </c>
    </row>
    <row r="3" spans="2:8" x14ac:dyDescent="0.3">
      <c r="B3" s="21" t="s">
        <v>38</v>
      </c>
      <c r="C3" s="22">
        <v>2055</v>
      </c>
      <c r="D3" s="22">
        <v>2120</v>
      </c>
      <c r="E3" s="22">
        <v>2187</v>
      </c>
      <c r="F3" s="22">
        <v>2326</v>
      </c>
      <c r="G3" s="22">
        <v>2370</v>
      </c>
      <c r="H3" s="22">
        <v>2400</v>
      </c>
    </row>
    <row r="4" spans="2:8" x14ac:dyDescent="0.3">
      <c r="B4" s="21" t="s">
        <v>39</v>
      </c>
      <c r="C4" s="22">
        <v>1264</v>
      </c>
      <c r="D4" s="22">
        <v>1179</v>
      </c>
      <c r="E4" s="22">
        <v>1308</v>
      </c>
      <c r="F4" s="22">
        <v>1598</v>
      </c>
      <c r="G4" s="22">
        <v>1269</v>
      </c>
      <c r="H4" s="22">
        <v>1554</v>
      </c>
    </row>
    <row r="5" spans="2:8" x14ac:dyDescent="0.3">
      <c r="B5" s="21" t="s">
        <v>40</v>
      </c>
      <c r="C5" s="22">
        <v>1300</v>
      </c>
      <c r="D5" s="22">
        <v>1350</v>
      </c>
      <c r="E5" s="23">
        <v>780</v>
      </c>
      <c r="F5" s="22">
        <v>1450</v>
      </c>
      <c r="G5" s="22">
        <v>1400</v>
      </c>
      <c r="H5" s="22">
        <v>1370</v>
      </c>
    </row>
    <row r="6" spans="2:8" x14ac:dyDescent="0.3">
      <c r="B6" s="21" t="s">
        <v>41</v>
      </c>
      <c r="C6" s="23">
        <v>771</v>
      </c>
      <c r="D6" s="23">
        <v>827</v>
      </c>
      <c r="E6" s="23">
        <v>748</v>
      </c>
      <c r="F6" s="23">
        <v>820</v>
      </c>
      <c r="G6" s="23">
        <v>807</v>
      </c>
      <c r="H6" s="23">
        <v>782</v>
      </c>
    </row>
    <row r="7" spans="2:8" x14ac:dyDescent="0.3">
      <c r="B7" s="21" t="s">
        <v>42</v>
      </c>
      <c r="C7" s="23">
        <v>750</v>
      </c>
      <c r="D7" s="23">
        <v>680</v>
      </c>
      <c r="E7" s="23">
        <v>760</v>
      </c>
      <c r="F7" s="23">
        <v>725</v>
      </c>
      <c r="G7" s="23">
        <v>670</v>
      </c>
      <c r="H7" s="23">
        <v>640</v>
      </c>
    </row>
    <row r="8" spans="2:8" x14ac:dyDescent="0.3">
      <c r="B8" s="21" t="s">
        <v>43</v>
      </c>
      <c r="C8" s="23">
        <v>260</v>
      </c>
      <c r="D8" s="23">
        <v>245</v>
      </c>
      <c r="E8" s="23">
        <v>312</v>
      </c>
      <c r="F8" s="23">
        <v>339</v>
      </c>
      <c r="G8" s="23">
        <v>340</v>
      </c>
      <c r="H8" s="23">
        <v>345</v>
      </c>
    </row>
    <row r="9" spans="2:8" x14ac:dyDescent="0.3">
      <c r="B9" s="21" t="s">
        <v>44</v>
      </c>
      <c r="C9" s="23">
        <v>53</v>
      </c>
      <c r="D9" s="23">
        <v>51</v>
      </c>
      <c r="E9" s="23">
        <v>64</v>
      </c>
      <c r="F9" s="23">
        <v>65</v>
      </c>
      <c r="G9" s="23">
        <v>60</v>
      </c>
      <c r="H9" s="23">
        <v>70</v>
      </c>
    </row>
    <row r="10" spans="2:8" ht="15" thickBot="1" x14ac:dyDescent="0.35">
      <c r="B10" s="21" t="s">
        <v>45</v>
      </c>
      <c r="C10" s="23">
        <v>71</v>
      </c>
      <c r="D10" s="23">
        <v>58</v>
      </c>
      <c r="E10" s="23">
        <v>55</v>
      </c>
      <c r="F10" s="23">
        <v>83</v>
      </c>
      <c r="G10" s="23">
        <v>89</v>
      </c>
      <c r="H10" s="23">
        <v>91</v>
      </c>
    </row>
    <row r="11" spans="2:8" ht="15" thickBot="1" x14ac:dyDescent="0.35">
      <c r="B11" s="24" t="s">
        <v>46</v>
      </c>
      <c r="C11" s="25">
        <v>6524</v>
      </c>
      <c r="D11" s="25">
        <v>6510</v>
      </c>
      <c r="E11" s="25">
        <v>6214</v>
      </c>
      <c r="F11" s="25">
        <v>7406</v>
      </c>
      <c r="G11" s="25">
        <v>7005</v>
      </c>
      <c r="H11" s="25">
        <v>7252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E56A-F727-4B84-B81F-86E785DA1DDB}">
  <dimension ref="B2:F15"/>
  <sheetViews>
    <sheetView workbookViewId="0">
      <selection activeCell="H7" sqref="H7"/>
    </sheetView>
  </sheetViews>
  <sheetFormatPr baseColWidth="10" defaultRowHeight="14.4" x14ac:dyDescent="0.3"/>
  <sheetData>
    <row r="2" spans="2:6" ht="42" thickBot="1" x14ac:dyDescent="0.35">
      <c r="B2" s="9" t="s">
        <v>16</v>
      </c>
      <c r="C2" s="10">
        <v>2014</v>
      </c>
      <c r="D2" s="10">
        <v>2015</v>
      </c>
      <c r="E2" s="10">
        <v>2016</v>
      </c>
      <c r="F2" s="10" t="s">
        <v>17</v>
      </c>
    </row>
    <row r="3" spans="2:6" x14ac:dyDescent="0.3">
      <c r="B3" s="11" t="s">
        <v>18</v>
      </c>
      <c r="C3" s="12">
        <v>9.01</v>
      </c>
      <c r="D3" s="12">
        <v>4.62</v>
      </c>
      <c r="E3" s="12">
        <v>4.72</v>
      </c>
      <c r="F3" s="13">
        <v>2.16</v>
      </c>
    </row>
    <row r="4" spans="2:6" x14ac:dyDescent="0.3">
      <c r="B4" s="11" t="s">
        <v>19</v>
      </c>
      <c r="C4" s="12">
        <v>17.48</v>
      </c>
      <c r="D4" s="12">
        <v>5.25</v>
      </c>
      <c r="E4" s="12">
        <v>6.88</v>
      </c>
      <c r="F4" s="14">
        <v>31.04</v>
      </c>
    </row>
    <row r="5" spans="2:6" x14ac:dyDescent="0.3">
      <c r="B5" s="11" t="s">
        <v>20</v>
      </c>
      <c r="C5" s="15">
        <v>17.87</v>
      </c>
      <c r="D5" s="15">
        <v>6.21</v>
      </c>
      <c r="E5" s="15">
        <v>9.7200000000000006</v>
      </c>
      <c r="F5" s="14">
        <v>56.52</v>
      </c>
    </row>
    <row r="6" spans="2:6" x14ac:dyDescent="0.3">
      <c r="B6" s="11" t="s">
        <v>21</v>
      </c>
      <c r="C6" s="15">
        <v>6.83</v>
      </c>
      <c r="D6" s="15">
        <v>4.91</v>
      </c>
      <c r="E6" s="15">
        <v>15.41</v>
      </c>
      <c r="F6" s="14">
        <v>213.84</v>
      </c>
    </row>
    <row r="7" spans="2:6" x14ac:dyDescent="0.3">
      <c r="B7" s="11" t="s">
        <v>22</v>
      </c>
      <c r="C7" s="15">
        <v>4.38</v>
      </c>
      <c r="D7" s="15">
        <v>4.33</v>
      </c>
      <c r="E7" s="15">
        <v>8.0399999999999991</v>
      </c>
      <c r="F7" s="14">
        <v>85.68</v>
      </c>
    </row>
    <row r="8" spans="2:6" x14ac:dyDescent="0.3">
      <c r="B8" s="11" t="s">
        <v>23</v>
      </c>
      <c r="C8" s="15">
        <v>3.82</v>
      </c>
      <c r="D8" s="15">
        <v>4.09</v>
      </c>
      <c r="E8" s="15">
        <v>4.21</v>
      </c>
      <c r="F8" s="14">
        <v>17.21</v>
      </c>
    </row>
    <row r="9" spans="2:6" x14ac:dyDescent="0.3">
      <c r="B9" s="11" t="s">
        <v>24</v>
      </c>
      <c r="C9" s="15">
        <v>4.3099999999999996</v>
      </c>
      <c r="D9" s="15">
        <v>4.71</v>
      </c>
      <c r="E9" s="15">
        <v>4.4000000000000004</v>
      </c>
      <c r="F9" s="14">
        <v>-6.58</v>
      </c>
    </row>
    <row r="10" spans="2:6" x14ac:dyDescent="0.3">
      <c r="B10" s="11" t="s">
        <v>25</v>
      </c>
      <c r="C10" s="15">
        <v>4.72</v>
      </c>
      <c r="D10" s="15">
        <v>6.17</v>
      </c>
      <c r="E10" s="15">
        <v>5.31</v>
      </c>
      <c r="F10" s="14">
        <v>-13.93</v>
      </c>
    </row>
    <row r="11" spans="2:6" x14ac:dyDescent="0.3">
      <c r="B11" s="11" t="s">
        <v>26</v>
      </c>
      <c r="C11" s="15">
        <v>4.47</v>
      </c>
      <c r="D11" s="15">
        <v>5.91</v>
      </c>
      <c r="E11" s="15">
        <v>6.34</v>
      </c>
      <c r="F11" s="14">
        <v>7.27</v>
      </c>
    </row>
    <row r="12" spans="2:6" x14ac:dyDescent="0.3">
      <c r="B12" s="11" t="s">
        <v>27</v>
      </c>
      <c r="C12" s="15">
        <v>5.03</v>
      </c>
      <c r="D12" s="15">
        <v>5.37</v>
      </c>
      <c r="E12" s="15">
        <v>4.1100000000000003</v>
      </c>
      <c r="F12" s="14">
        <v>-23.46</v>
      </c>
    </row>
    <row r="13" spans="2:6" x14ac:dyDescent="0.3">
      <c r="B13" s="11" t="s">
        <v>28</v>
      </c>
      <c r="C13" s="15">
        <v>6.62</v>
      </c>
      <c r="D13" s="15">
        <v>4.4000000000000004</v>
      </c>
      <c r="E13" s="15">
        <v>4.04</v>
      </c>
      <c r="F13" s="14">
        <v>-8.18</v>
      </c>
    </row>
    <row r="14" spans="2:6" x14ac:dyDescent="0.3">
      <c r="B14" s="11" t="s">
        <v>29</v>
      </c>
      <c r="C14" s="12">
        <v>4.9000000000000004</v>
      </c>
      <c r="D14" s="12">
        <v>4.53</v>
      </c>
      <c r="E14" s="12">
        <v>3.68</v>
      </c>
      <c r="F14" s="13">
        <v>-18.760000000000002</v>
      </c>
    </row>
    <row r="15" spans="2:6" ht="15" thickBot="1" x14ac:dyDescent="0.35">
      <c r="B15" s="16" t="s">
        <v>30</v>
      </c>
      <c r="C15" s="17">
        <f>AVERAGE(C3:C14)</f>
        <v>7.453333333333334</v>
      </c>
      <c r="D15" s="18">
        <f>AVERAGE(D3:D14)</f>
        <v>5.041666666666667</v>
      </c>
      <c r="E15" s="18">
        <f>AVERAGE(E3:E14)</f>
        <v>6.4050000000000011</v>
      </c>
      <c r="F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1E42-5640-496F-80DE-916C8AEE7A8F}">
  <dimension ref="A1:O16"/>
  <sheetViews>
    <sheetView showGridLines="0" workbookViewId="0">
      <selection activeCell="O16" sqref="O16"/>
    </sheetView>
  </sheetViews>
  <sheetFormatPr baseColWidth="10" defaultRowHeight="14.4" x14ac:dyDescent="0.3"/>
  <cols>
    <col min="2" max="2" width="22.44140625" customWidth="1"/>
    <col min="3" max="8" width="7.5546875" bestFit="1" customWidth="1"/>
  </cols>
  <sheetData>
    <row r="1" spans="1:15" ht="18" x14ac:dyDescent="0.3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8" thickBot="1" x14ac:dyDescent="0.35">
      <c r="A2" s="27"/>
      <c r="B2" s="8" t="s">
        <v>31</v>
      </c>
      <c r="C2" s="4" t="s">
        <v>32</v>
      </c>
      <c r="D2" s="4" t="s">
        <v>33</v>
      </c>
      <c r="E2" s="4" t="s">
        <v>34</v>
      </c>
      <c r="F2" s="4" t="s">
        <v>35</v>
      </c>
      <c r="G2" s="4" t="s">
        <v>36</v>
      </c>
      <c r="H2" s="4" t="s">
        <v>37</v>
      </c>
      <c r="I2" s="27"/>
      <c r="J2" s="27"/>
      <c r="K2" s="27"/>
      <c r="L2" s="27"/>
      <c r="M2" s="27"/>
      <c r="N2" s="27"/>
      <c r="O2" s="27"/>
    </row>
    <row r="3" spans="1:15" ht="18" x14ac:dyDescent="0.35">
      <c r="A3" s="28"/>
      <c r="B3" s="30" t="s">
        <v>47</v>
      </c>
      <c r="C3" s="31">
        <v>1377</v>
      </c>
      <c r="D3" s="31">
        <v>1336</v>
      </c>
      <c r="E3" s="31">
        <v>1275</v>
      </c>
      <c r="F3" s="31">
        <v>1539</v>
      </c>
      <c r="G3" s="31">
        <v>1514</v>
      </c>
      <c r="H3" s="31">
        <v>1553</v>
      </c>
      <c r="I3" s="28"/>
      <c r="J3" s="28"/>
      <c r="K3" s="28"/>
      <c r="L3" s="28"/>
      <c r="M3" s="28"/>
      <c r="N3" s="28"/>
      <c r="O3" s="28"/>
    </row>
    <row r="4" spans="1:15" ht="18" x14ac:dyDescent="0.35">
      <c r="A4" s="26"/>
      <c r="B4" s="32" t="s">
        <v>38</v>
      </c>
      <c r="C4" s="31">
        <v>1121</v>
      </c>
      <c r="D4" s="31">
        <v>1268</v>
      </c>
      <c r="E4" s="31">
        <v>1332</v>
      </c>
      <c r="F4" s="31">
        <v>1357</v>
      </c>
      <c r="G4" s="31">
        <v>1385</v>
      </c>
      <c r="H4" s="31">
        <v>1402</v>
      </c>
      <c r="I4" s="26"/>
      <c r="J4" s="26"/>
      <c r="K4" s="26"/>
      <c r="L4" s="26"/>
      <c r="M4" s="26"/>
      <c r="N4" s="26"/>
      <c r="O4" s="26"/>
    </row>
    <row r="5" spans="1:15" ht="18" x14ac:dyDescent="0.35">
      <c r="A5" s="26"/>
      <c r="B5" s="32" t="s">
        <v>41</v>
      </c>
      <c r="C5" s="31">
        <v>960</v>
      </c>
      <c r="D5" s="31">
        <v>926</v>
      </c>
      <c r="E5" s="31">
        <v>926.27599999999995</v>
      </c>
      <c r="F5" s="31">
        <v>1004</v>
      </c>
      <c r="G5" s="31">
        <v>1118</v>
      </c>
      <c r="H5" s="31">
        <v>1082</v>
      </c>
      <c r="I5" s="26"/>
      <c r="J5" s="26"/>
      <c r="K5" s="26"/>
      <c r="L5" s="26"/>
      <c r="M5" s="26"/>
      <c r="N5" s="26"/>
      <c r="O5" s="26"/>
    </row>
    <row r="6" spans="1:15" ht="18" x14ac:dyDescent="0.35">
      <c r="A6" s="26"/>
      <c r="B6" s="32" t="s">
        <v>48</v>
      </c>
      <c r="C6" s="31">
        <v>259</v>
      </c>
      <c r="D6" s="31">
        <v>258</v>
      </c>
      <c r="E6" s="31">
        <v>276</v>
      </c>
      <c r="F6" s="31">
        <v>237</v>
      </c>
      <c r="G6" s="31">
        <v>212</v>
      </c>
      <c r="H6" s="31">
        <v>217</v>
      </c>
      <c r="I6" s="26"/>
      <c r="J6" s="26"/>
      <c r="K6" s="26"/>
      <c r="L6" s="26"/>
      <c r="M6" s="26"/>
      <c r="N6" s="26"/>
      <c r="O6" s="26"/>
    </row>
    <row r="7" spans="1:15" ht="18" x14ac:dyDescent="0.35">
      <c r="A7" s="26"/>
      <c r="B7" s="32" t="s">
        <v>49</v>
      </c>
      <c r="C7" s="31">
        <v>200</v>
      </c>
      <c r="D7" s="31">
        <v>212</v>
      </c>
      <c r="E7" s="31">
        <v>209</v>
      </c>
      <c r="F7" s="31">
        <v>206</v>
      </c>
      <c r="G7" s="31">
        <v>183</v>
      </c>
      <c r="H7" s="31">
        <v>188</v>
      </c>
      <c r="I7" s="26"/>
      <c r="J7" s="26"/>
      <c r="K7" s="26"/>
      <c r="L7" s="26"/>
      <c r="M7" s="26"/>
      <c r="N7" s="26"/>
      <c r="O7" s="26"/>
    </row>
    <row r="8" spans="1:15" ht="18" x14ac:dyDescent="0.35">
      <c r="A8" s="26"/>
      <c r="B8" s="32" t="s">
        <v>50</v>
      </c>
      <c r="C8" s="31">
        <v>85</v>
      </c>
      <c r="D8" s="31">
        <v>88</v>
      </c>
      <c r="E8" s="31">
        <v>85</v>
      </c>
      <c r="F8" s="31">
        <v>103</v>
      </c>
      <c r="G8" s="31">
        <v>120</v>
      </c>
      <c r="H8" s="31">
        <v>125</v>
      </c>
      <c r="I8" s="26"/>
      <c r="J8" s="26"/>
      <c r="K8" s="26"/>
      <c r="L8" s="26"/>
      <c r="M8" s="26"/>
      <c r="N8" s="26"/>
      <c r="O8" s="26"/>
    </row>
    <row r="9" spans="1:15" ht="18" x14ac:dyDescent="0.35">
      <c r="A9" s="26"/>
      <c r="B9" s="32" t="s">
        <v>51</v>
      </c>
      <c r="C9" s="31">
        <v>88</v>
      </c>
      <c r="D9" s="31">
        <v>100</v>
      </c>
      <c r="E9" s="31">
        <v>99</v>
      </c>
      <c r="F9" s="31">
        <v>87</v>
      </c>
      <c r="G9" s="31">
        <v>102</v>
      </c>
      <c r="H9" s="31">
        <v>105</v>
      </c>
      <c r="I9" s="26"/>
      <c r="J9" s="26"/>
      <c r="K9" s="26"/>
      <c r="L9" s="26"/>
      <c r="M9" s="26"/>
      <c r="N9" s="26"/>
      <c r="O9" s="26"/>
    </row>
    <row r="10" spans="1:15" ht="18" x14ac:dyDescent="0.35">
      <c r="A10" s="26"/>
      <c r="B10" s="32" t="s">
        <v>52</v>
      </c>
      <c r="C10" s="31">
        <v>66</v>
      </c>
      <c r="D10" s="31">
        <v>80</v>
      </c>
      <c r="E10" s="31">
        <v>87</v>
      </c>
      <c r="F10" s="31">
        <v>96</v>
      </c>
      <c r="G10" s="31">
        <v>93</v>
      </c>
      <c r="H10" s="31">
        <v>97</v>
      </c>
      <c r="I10" s="26"/>
      <c r="J10" s="26"/>
      <c r="K10" s="26"/>
      <c r="L10" s="26"/>
      <c r="M10" s="26"/>
      <c r="N10" s="26"/>
      <c r="O10" s="26"/>
    </row>
    <row r="11" spans="1:15" ht="18" x14ac:dyDescent="0.35">
      <c r="A11" s="26"/>
      <c r="B11" s="32" t="s">
        <v>53</v>
      </c>
      <c r="C11" s="31">
        <v>60</v>
      </c>
      <c r="D11" s="31">
        <v>57</v>
      </c>
      <c r="E11" s="31">
        <v>58</v>
      </c>
      <c r="F11" s="31">
        <v>75</v>
      </c>
      <c r="G11" s="31">
        <v>74</v>
      </c>
      <c r="H11" s="31">
        <v>74</v>
      </c>
      <c r="I11" s="26"/>
      <c r="J11" s="26"/>
      <c r="K11" s="26"/>
      <c r="L11" s="26"/>
      <c r="M11" s="26"/>
      <c r="N11" s="26"/>
      <c r="O11" s="26"/>
    </row>
    <row r="12" spans="1:15" ht="18" x14ac:dyDescent="0.35">
      <c r="A12" s="26"/>
      <c r="B12" s="32" t="s">
        <v>40</v>
      </c>
      <c r="C12" s="31">
        <v>70</v>
      </c>
      <c r="D12" s="31">
        <v>75</v>
      </c>
      <c r="E12" s="31">
        <v>60</v>
      </c>
      <c r="F12" s="31">
        <v>70</v>
      </c>
      <c r="G12" s="31">
        <v>70</v>
      </c>
      <c r="H12" s="31">
        <v>70</v>
      </c>
      <c r="I12" s="26"/>
      <c r="J12" s="26"/>
      <c r="K12" s="26"/>
      <c r="L12" s="26"/>
      <c r="M12" s="26"/>
      <c r="N12" s="26"/>
      <c r="O12" s="26"/>
    </row>
    <row r="13" spans="1:15" ht="18" x14ac:dyDescent="0.35">
      <c r="A13" s="26"/>
      <c r="B13" s="32" t="s">
        <v>45</v>
      </c>
      <c r="C13" s="33">
        <v>192</v>
      </c>
      <c r="D13" s="33">
        <v>180</v>
      </c>
      <c r="E13" s="33">
        <v>189</v>
      </c>
      <c r="F13" s="33">
        <v>172</v>
      </c>
      <c r="G13" s="33">
        <v>156</v>
      </c>
      <c r="H13" s="33">
        <v>167</v>
      </c>
      <c r="I13" s="26"/>
      <c r="J13" s="26"/>
      <c r="K13" s="26"/>
      <c r="L13" s="26"/>
      <c r="M13" s="26"/>
      <c r="N13" s="26"/>
      <c r="O13" s="26"/>
    </row>
    <row r="14" spans="1:15" ht="18.600000000000001" thickBot="1" x14ac:dyDescent="0.4">
      <c r="A14" s="26"/>
      <c r="B14" s="36" t="s">
        <v>46</v>
      </c>
      <c r="C14" s="35">
        <f>SUM(C3:C13)</f>
        <v>4478</v>
      </c>
      <c r="D14" s="35">
        <f t="shared" ref="D14:H14" si="0">SUM(D3:D13)</f>
        <v>4580</v>
      </c>
      <c r="E14" s="35">
        <f t="shared" si="0"/>
        <v>4596.2759999999998</v>
      </c>
      <c r="F14" s="35">
        <f t="shared" si="0"/>
        <v>4946</v>
      </c>
      <c r="G14" s="35">
        <f t="shared" si="0"/>
        <v>5027</v>
      </c>
      <c r="H14" s="35">
        <f t="shared" si="0"/>
        <v>5080</v>
      </c>
      <c r="I14" s="26"/>
      <c r="J14" s="26"/>
      <c r="K14" s="26"/>
      <c r="L14" s="26"/>
      <c r="M14" s="26"/>
      <c r="N14" s="26"/>
      <c r="O14" s="26"/>
    </row>
    <row r="15" spans="1:15" ht="18" x14ac:dyDescent="0.3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8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5172-A74B-432A-9E9D-A316E7DB768C}">
  <dimension ref="B1:N11"/>
  <sheetViews>
    <sheetView showGridLines="0" workbookViewId="0">
      <selection activeCell="H7" sqref="H7"/>
    </sheetView>
  </sheetViews>
  <sheetFormatPr baseColWidth="10" defaultRowHeight="14.4" x14ac:dyDescent="0.3"/>
  <cols>
    <col min="3" max="3" width="9" bestFit="1" customWidth="1"/>
    <col min="4" max="4" width="9.33203125" bestFit="1" customWidth="1"/>
    <col min="5" max="5" width="9.44140625" bestFit="1" customWidth="1"/>
    <col min="6" max="7" width="9.33203125" bestFit="1" customWidth="1"/>
    <col min="12" max="12" width="7" bestFit="1" customWidth="1"/>
    <col min="13" max="13" width="8" bestFit="1" customWidth="1"/>
  </cols>
  <sheetData>
    <row r="1" spans="2:14" x14ac:dyDescent="0.3">
      <c r="B1" s="37"/>
      <c r="D1" s="37"/>
      <c r="E1" s="37"/>
      <c r="F1" s="37"/>
    </row>
    <row r="2" spans="2:14" ht="18" x14ac:dyDescent="0.35">
      <c r="B2" s="44" t="s">
        <v>55</v>
      </c>
      <c r="C2" s="44"/>
      <c r="D2" s="44" t="s">
        <v>56</v>
      </c>
      <c r="E2" s="44"/>
      <c r="F2" s="44"/>
      <c r="G2" s="44"/>
      <c r="L2" s="38" t="s">
        <v>57</v>
      </c>
      <c r="M2" s="38" t="s">
        <v>58</v>
      </c>
      <c r="N2" s="38" t="s">
        <v>59</v>
      </c>
    </row>
    <row r="3" spans="2:14" ht="18.600000000000001" thickBot="1" x14ac:dyDescent="0.4">
      <c r="B3" s="45" t="s">
        <v>60</v>
      </c>
      <c r="C3" s="45"/>
      <c r="D3" s="45" t="s">
        <v>58</v>
      </c>
      <c r="E3" s="45"/>
      <c r="F3" s="45" t="s">
        <v>59</v>
      </c>
      <c r="G3" s="45"/>
      <c r="L3" s="38">
        <v>2011</v>
      </c>
      <c r="M3" s="29">
        <v>2055</v>
      </c>
      <c r="N3" s="29">
        <v>1121</v>
      </c>
    </row>
    <row r="4" spans="2:14" ht="18" x14ac:dyDescent="0.35">
      <c r="B4" s="43" t="s">
        <v>61</v>
      </c>
      <c r="C4" s="43" t="s">
        <v>62</v>
      </c>
      <c r="D4" s="43" t="s">
        <v>63</v>
      </c>
      <c r="E4" s="43" t="s">
        <v>64</v>
      </c>
      <c r="F4" s="43" t="s">
        <v>65</v>
      </c>
      <c r="G4" s="43" t="s">
        <v>66</v>
      </c>
      <c r="L4" s="38">
        <v>2012</v>
      </c>
      <c r="M4" s="29">
        <v>2120</v>
      </c>
      <c r="N4" s="29">
        <v>1268</v>
      </c>
    </row>
    <row r="5" spans="2:14" ht="18.600000000000001" thickBot="1" x14ac:dyDescent="0.4">
      <c r="B5" s="34">
        <v>5.04</v>
      </c>
      <c r="C5" s="34">
        <v>6.41</v>
      </c>
      <c r="D5" s="34">
        <v>7005</v>
      </c>
      <c r="E5" s="34">
        <v>7252</v>
      </c>
      <c r="F5" s="34">
        <v>5027</v>
      </c>
      <c r="G5" s="34">
        <v>5080</v>
      </c>
      <c r="L5" s="38">
        <v>2013</v>
      </c>
      <c r="M5" s="29">
        <v>2187</v>
      </c>
      <c r="N5" s="29">
        <v>1332</v>
      </c>
    </row>
    <row r="6" spans="2:14" ht="18" x14ac:dyDescent="0.35">
      <c r="B6" s="41"/>
      <c r="C6" s="41"/>
      <c r="D6" s="41" t="s">
        <v>67</v>
      </c>
      <c r="E6" s="46">
        <f>(((D5-E5)/(D5))/((C5-B5)/(B5)))</f>
        <v>-0.1297175635755482</v>
      </c>
      <c r="F6" s="41" t="s">
        <v>68</v>
      </c>
      <c r="G6" s="42">
        <f>(((G5-F5)/(F5))/((C5-B5)/(B5)))</f>
        <v>3.8786175092456937E-2</v>
      </c>
      <c r="I6" t="s">
        <v>70</v>
      </c>
      <c r="L6" s="38">
        <v>2014</v>
      </c>
      <c r="M6" s="29">
        <v>2326</v>
      </c>
      <c r="N6" s="29">
        <v>1357</v>
      </c>
    </row>
    <row r="7" spans="2:14" ht="18" x14ac:dyDescent="0.35">
      <c r="I7" s="37"/>
      <c r="J7" s="37"/>
      <c r="L7" s="38">
        <v>2015</v>
      </c>
      <c r="M7" s="29">
        <v>2370</v>
      </c>
      <c r="N7" s="29">
        <v>1385</v>
      </c>
    </row>
    <row r="8" spans="2:14" ht="18" x14ac:dyDescent="0.35">
      <c r="F8" t="s">
        <v>70</v>
      </c>
      <c r="L8" s="38">
        <v>2016</v>
      </c>
      <c r="M8" s="29">
        <v>2400</v>
      </c>
      <c r="N8" s="29">
        <v>1402</v>
      </c>
    </row>
    <row r="9" spans="2:14" x14ac:dyDescent="0.3">
      <c r="C9" t="s">
        <v>69</v>
      </c>
      <c r="D9" s="39" t="s">
        <v>58</v>
      </c>
      <c r="E9" s="39" t="s">
        <v>59</v>
      </c>
      <c r="I9" s="37"/>
    </row>
    <row r="10" spans="2:14" x14ac:dyDescent="0.3">
      <c r="B10" s="39">
        <v>2015</v>
      </c>
      <c r="C10" s="40">
        <v>5.04</v>
      </c>
      <c r="D10" s="40">
        <v>7005</v>
      </c>
      <c r="E10" s="40">
        <v>5027</v>
      </c>
    </row>
    <row r="11" spans="2:14" x14ac:dyDescent="0.3">
      <c r="B11" s="39">
        <v>2016</v>
      </c>
      <c r="C11" s="40">
        <v>6.41</v>
      </c>
      <c r="D11" s="40">
        <v>7252</v>
      </c>
      <c r="E11" s="40">
        <v>5080</v>
      </c>
    </row>
  </sheetData>
  <mergeCells count="5">
    <mergeCell ref="B2:C2"/>
    <mergeCell ref="D2:G2"/>
    <mergeCell ref="B3:C3"/>
    <mergeCell ref="D3:E3"/>
    <mergeCell ref="F3:G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5E3D4-D17B-41EA-943C-8A850145ED8D}">
  <dimension ref="B2:D19"/>
  <sheetViews>
    <sheetView workbookViewId="0">
      <selection activeCell="B2" sqref="B2:D19"/>
    </sheetView>
  </sheetViews>
  <sheetFormatPr baseColWidth="10" defaultRowHeight="14.4" x14ac:dyDescent="0.3"/>
  <cols>
    <col min="2" max="2" width="11.6640625" bestFit="1" customWidth="1"/>
    <col min="3" max="3" width="17.6640625" bestFit="1" customWidth="1"/>
    <col min="4" max="4" width="11.6640625" bestFit="1" customWidth="1"/>
  </cols>
  <sheetData>
    <row r="2" spans="2:4" ht="15" thickBot="1" x14ac:dyDescent="0.35">
      <c r="B2" s="4" t="s">
        <v>71</v>
      </c>
      <c r="C2" s="47" t="s">
        <v>72</v>
      </c>
      <c r="D2" s="4" t="s">
        <v>73</v>
      </c>
    </row>
    <row r="3" spans="2:4" x14ac:dyDescent="0.3">
      <c r="B3" s="41">
        <v>2000</v>
      </c>
      <c r="C3" s="48">
        <v>73627840</v>
      </c>
      <c r="D3" s="32">
        <v>264608758</v>
      </c>
    </row>
    <row r="4" spans="2:4" x14ac:dyDescent="0.3">
      <c r="B4" s="41">
        <v>2001</v>
      </c>
      <c r="C4" s="48">
        <v>18115734</v>
      </c>
      <c r="D4" s="32">
        <v>42260739</v>
      </c>
    </row>
    <row r="5" spans="2:4" x14ac:dyDescent="0.3">
      <c r="B5" s="41">
        <v>2002</v>
      </c>
      <c r="C5" s="48">
        <v>61314003</v>
      </c>
      <c r="D5" s="32">
        <v>263710814</v>
      </c>
    </row>
    <row r="6" spans="2:4" x14ac:dyDescent="0.3">
      <c r="B6" s="41">
        <v>2003</v>
      </c>
      <c r="C6" s="48">
        <v>117145012</v>
      </c>
      <c r="D6" s="32">
        <v>332749638</v>
      </c>
    </row>
    <row r="7" spans="2:4" x14ac:dyDescent="0.3">
      <c r="B7" s="41">
        <v>2004</v>
      </c>
      <c r="C7" s="48">
        <v>164805851</v>
      </c>
      <c r="D7" s="32">
        <v>724483121</v>
      </c>
    </row>
    <row r="8" spans="2:4" x14ac:dyDescent="0.3">
      <c r="B8" s="41">
        <v>2005</v>
      </c>
      <c r="C8" s="48">
        <v>160218267</v>
      </c>
      <c r="D8" s="32">
        <v>387196014</v>
      </c>
    </row>
    <row r="9" spans="2:4" x14ac:dyDescent="0.3">
      <c r="B9" s="41">
        <v>2006</v>
      </c>
      <c r="C9" s="48">
        <v>192747016</v>
      </c>
      <c r="D9" s="32">
        <v>428128568</v>
      </c>
    </row>
    <row r="10" spans="2:4" x14ac:dyDescent="0.3">
      <c r="B10" s="41">
        <v>2007</v>
      </c>
      <c r="C10" s="48">
        <v>219725486</v>
      </c>
      <c r="D10" s="32">
        <v>460802102</v>
      </c>
    </row>
    <row r="11" spans="2:4" x14ac:dyDescent="0.3">
      <c r="B11" s="41">
        <v>2008</v>
      </c>
      <c r="C11" s="48">
        <v>242315346</v>
      </c>
      <c r="D11" s="32">
        <v>487085409</v>
      </c>
    </row>
    <row r="12" spans="2:4" x14ac:dyDescent="0.3">
      <c r="B12" s="41">
        <v>2009</v>
      </c>
      <c r="C12" s="48">
        <v>189817446</v>
      </c>
      <c r="D12" s="32">
        <v>464514397</v>
      </c>
    </row>
    <row r="13" spans="2:4" x14ac:dyDescent="0.3">
      <c r="B13" s="41">
        <v>2010</v>
      </c>
      <c r="C13" s="48">
        <v>232672202</v>
      </c>
      <c r="D13" s="32">
        <v>450337952</v>
      </c>
    </row>
    <row r="14" spans="2:4" x14ac:dyDescent="0.3">
      <c r="B14" s="41">
        <v>2011</v>
      </c>
      <c r="C14" s="48">
        <v>252418177</v>
      </c>
      <c r="D14" s="32">
        <v>469707402</v>
      </c>
    </row>
    <row r="15" spans="2:4" x14ac:dyDescent="0.3">
      <c r="B15" s="41">
        <v>2012</v>
      </c>
      <c r="C15" s="48">
        <v>270386867</v>
      </c>
      <c r="D15" s="32">
        <v>625234008</v>
      </c>
    </row>
    <row r="16" spans="2:4" x14ac:dyDescent="0.3">
      <c r="B16" s="41">
        <v>2013</v>
      </c>
      <c r="C16" s="48">
        <v>275412307</v>
      </c>
      <c r="D16" s="32">
        <v>531543265</v>
      </c>
    </row>
    <row r="17" spans="2:4" x14ac:dyDescent="0.3">
      <c r="B17" s="41">
        <v>2014</v>
      </c>
      <c r="C17" s="48">
        <v>350681557</v>
      </c>
      <c r="D17" s="32">
        <v>524084093</v>
      </c>
    </row>
    <row r="18" spans="2:4" x14ac:dyDescent="0.3">
      <c r="B18" s="41">
        <v>2015</v>
      </c>
      <c r="C18" s="49">
        <v>359781634</v>
      </c>
      <c r="D18" s="32">
        <v>623650370</v>
      </c>
    </row>
    <row r="19" spans="2:4" ht="15" thickBot="1" x14ac:dyDescent="0.35">
      <c r="B19" s="16" t="s">
        <v>54</v>
      </c>
      <c r="C19" s="17">
        <f>SUM(C3:C18)</f>
        <v>3181184745</v>
      </c>
      <c r="D19" s="16">
        <f>SUM(D3:D18)</f>
        <v>7080096650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908C-F72B-4231-A38D-D47080590D9A}">
  <dimension ref="B2:D19"/>
  <sheetViews>
    <sheetView workbookViewId="0">
      <selection activeCell="B2" sqref="B2:D19"/>
    </sheetView>
  </sheetViews>
  <sheetFormatPr baseColWidth="10" defaultRowHeight="14.4" x14ac:dyDescent="0.3"/>
  <cols>
    <col min="3" max="3" width="17.33203125" bestFit="1" customWidth="1"/>
  </cols>
  <sheetData>
    <row r="2" spans="2:4" ht="15" thickBot="1" x14ac:dyDescent="0.35">
      <c r="B2" s="4" t="s">
        <v>71</v>
      </c>
      <c r="C2" s="47" t="s">
        <v>72</v>
      </c>
      <c r="D2" s="4" t="s">
        <v>73</v>
      </c>
    </row>
    <row r="3" spans="2:4" x14ac:dyDescent="0.3">
      <c r="B3" s="41">
        <v>2000</v>
      </c>
      <c r="C3" s="48">
        <v>57724273</v>
      </c>
      <c r="D3" s="32">
        <v>247094118</v>
      </c>
    </row>
    <row r="4" spans="2:4" x14ac:dyDescent="0.3">
      <c r="B4" s="41">
        <v>2001</v>
      </c>
      <c r="C4" s="48">
        <v>10423576</v>
      </c>
      <c r="D4" s="32">
        <v>33629586</v>
      </c>
    </row>
    <row r="5" spans="2:4" x14ac:dyDescent="0.3">
      <c r="B5" s="41">
        <v>2002</v>
      </c>
      <c r="C5" s="48">
        <v>47784077</v>
      </c>
      <c r="D5" s="32">
        <v>241163374</v>
      </c>
    </row>
    <row r="6" spans="2:4" x14ac:dyDescent="0.3">
      <c r="B6" s="41">
        <v>2003</v>
      </c>
      <c r="C6" s="48">
        <v>113457618</v>
      </c>
      <c r="D6" s="32">
        <v>321157449</v>
      </c>
    </row>
    <row r="7" spans="2:4" x14ac:dyDescent="0.3">
      <c r="B7" s="41">
        <v>2004</v>
      </c>
      <c r="C7" s="48">
        <v>158197159</v>
      </c>
      <c r="D7" s="32">
        <v>700019758</v>
      </c>
    </row>
    <row r="8" spans="2:4" x14ac:dyDescent="0.3">
      <c r="B8" s="41">
        <v>2005</v>
      </c>
      <c r="C8" s="48">
        <v>153973438</v>
      </c>
      <c r="D8" s="32">
        <v>370977405</v>
      </c>
    </row>
    <row r="9" spans="2:4" x14ac:dyDescent="0.3">
      <c r="B9" s="41">
        <v>2006</v>
      </c>
      <c r="C9" s="48">
        <v>186098431</v>
      </c>
      <c r="D9" s="32">
        <v>409973014</v>
      </c>
    </row>
    <row r="10" spans="2:4" x14ac:dyDescent="0.3">
      <c r="B10" s="41">
        <v>2007</v>
      </c>
      <c r="C10" s="48">
        <v>210351896</v>
      </c>
      <c r="D10" s="32">
        <v>437852628</v>
      </c>
    </row>
    <row r="11" spans="2:4" x14ac:dyDescent="0.3">
      <c r="B11" s="41">
        <v>2008</v>
      </c>
      <c r="C11" s="48">
        <v>232307345</v>
      </c>
      <c r="D11" s="32">
        <v>462173300</v>
      </c>
    </row>
    <row r="12" spans="2:4" x14ac:dyDescent="0.3">
      <c r="B12" s="41">
        <v>2009</v>
      </c>
      <c r="C12" s="48">
        <v>178040257</v>
      </c>
      <c r="D12" s="32">
        <v>433942652</v>
      </c>
    </row>
    <row r="13" spans="2:4" x14ac:dyDescent="0.3">
      <c r="B13" s="41">
        <v>2010</v>
      </c>
      <c r="C13" s="48">
        <v>215731156</v>
      </c>
      <c r="D13" s="32">
        <v>413322570</v>
      </c>
    </row>
    <row r="14" spans="2:4" x14ac:dyDescent="0.3">
      <c r="B14" s="41">
        <v>2011</v>
      </c>
      <c r="C14" s="48">
        <v>235219110</v>
      </c>
      <c r="D14" s="32">
        <v>433290155</v>
      </c>
    </row>
    <row r="15" spans="2:4" x14ac:dyDescent="0.3">
      <c r="B15" s="41">
        <v>2012</v>
      </c>
      <c r="C15" s="48">
        <v>213068294</v>
      </c>
      <c r="D15" s="32">
        <v>475756120</v>
      </c>
    </row>
    <row r="16" spans="2:4" x14ac:dyDescent="0.3">
      <c r="B16" s="41">
        <v>2013</v>
      </c>
      <c r="C16" s="48">
        <v>249475413</v>
      </c>
      <c r="D16" s="32">
        <v>478402195</v>
      </c>
    </row>
    <row r="17" spans="2:4" x14ac:dyDescent="0.3">
      <c r="B17" s="41">
        <v>2014</v>
      </c>
      <c r="C17" s="48">
        <v>326833894</v>
      </c>
      <c r="D17" s="32">
        <v>481531859</v>
      </c>
    </row>
    <row r="18" spans="2:4" x14ac:dyDescent="0.3">
      <c r="B18" s="41">
        <v>2015</v>
      </c>
      <c r="C18" s="49">
        <v>330108262</v>
      </c>
      <c r="D18" s="32">
        <v>567023113</v>
      </c>
    </row>
    <row r="19" spans="2:4" ht="15" thickBot="1" x14ac:dyDescent="0.35">
      <c r="B19" s="16" t="s">
        <v>54</v>
      </c>
      <c r="C19" s="17">
        <f>SUM(C3:C18)</f>
        <v>2918794199</v>
      </c>
      <c r="D19" s="16">
        <f>SUM(D3:D18)</f>
        <v>6507309296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FFAD-480F-4E27-9915-6F0BBA5DCE1B}">
  <dimension ref="B2:G20"/>
  <sheetViews>
    <sheetView showGridLines="0" workbookViewId="0">
      <selection activeCell="B2" sqref="B2:G20"/>
    </sheetView>
  </sheetViews>
  <sheetFormatPr baseColWidth="10" defaultRowHeight="14.4" x14ac:dyDescent="0.3"/>
  <cols>
    <col min="2" max="2" width="11.6640625" bestFit="1" customWidth="1"/>
    <col min="3" max="3" width="17.6640625" bestFit="1" customWidth="1"/>
    <col min="4" max="4" width="11.6640625" bestFit="1" customWidth="1"/>
    <col min="5" max="5" width="17.6640625" bestFit="1" customWidth="1"/>
    <col min="6" max="7" width="11.6640625" bestFit="1" customWidth="1"/>
  </cols>
  <sheetData>
    <row r="2" spans="2:7" ht="15.6" x14ac:dyDescent="0.3">
      <c r="B2" s="50" t="s">
        <v>74</v>
      </c>
      <c r="C2" s="50"/>
      <c r="D2" s="50"/>
      <c r="E2" s="50" t="s">
        <v>75</v>
      </c>
      <c r="F2" s="50"/>
      <c r="G2" s="51" t="s">
        <v>76</v>
      </c>
    </row>
    <row r="3" spans="2:7" ht="16.2" thickBot="1" x14ac:dyDescent="0.35">
      <c r="B3" s="52" t="s">
        <v>71</v>
      </c>
      <c r="C3" s="52" t="s">
        <v>72</v>
      </c>
      <c r="D3" s="52" t="s">
        <v>73</v>
      </c>
      <c r="E3" s="52" t="s">
        <v>72</v>
      </c>
      <c r="F3" s="52" t="s">
        <v>73</v>
      </c>
      <c r="G3" s="52" t="s">
        <v>77</v>
      </c>
    </row>
    <row r="4" spans="2:7" x14ac:dyDescent="0.3">
      <c r="B4" s="41">
        <v>2000</v>
      </c>
      <c r="C4" s="48">
        <v>73627840</v>
      </c>
      <c r="D4" s="32">
        <v>264608758</v>
      </c>
      <c r="E4" s="49">
        <v>57724273</v>
      </c>
      <c r="F4" s="11">
        <v>247094118</v>
      </c>
      <c r="G4" s="53">
        <f>F4/D4</f>
        <v>0.93380929591151329</v>
      </c>
    </row>
    <row r="5" spans="2:7" x14ac:dyDescent="0.3">
      <c r="B5" s="41">
        <v>2001</v>
      </c>
      <c r="C5" s="48">
        <v>18115734</v>
      </c>
      <c r="D5" s="32">
        <v>42260739</v>
      </c>
      <c r="E5" s="48">
        <v>10423576</v>
      </c>
      <c r="F5" s="32">
        <v>33629586</v>
      </c>
      <c r="G5" s="53">
        <f t="shared" ref="G5:G19" si="0">F5/D5</f>
        <v>0.79576426716059079</v>
      </c>
    </row>
    <row r="6" spans="2:7" x14ac:dyDescent="0.3">
      <c r="B6" s="41">
        <v>2002</v>
      </c>
      <c r="C6" s="48">
        <v>61314003</v>
      </c>
      <c r="D6" s="32">
        <v>263710814</v>
      </c>
      <c r="E6" s="48">
        <v>47784077</v>
      </c>
      <c r="F6" s="32">
        <v>241163374</v>
      </c>
      <c r="G6" s="53">
        <f t="shared" si="0"/>
        <v>0.91449937278643412</v>
      </c>
    </row>
    <row r="7" spans="2:7" x14ac:dyDescent="0.3">
      <c r="B7" s="41">
        <v>2003</v>
      </c>
      <c r="C7" s="48">
        <v>117145012</v>
      </c>
      <c r="D7" s="32">
        <v>332749638</v>
      </c>
      <c r="E7" s="48">
        <v>113457618</v>
      </c>
      <c r="F7" s="32">
        <v>321157449</v>
      </c>
      <c r="G7" s="53">
        <f t="shared" si="0"/>
        <v>0.96516242941787966</v>
      </c>
    </row>
    <row r="8" spans="2:7" x14ac:dyDescent="0.3">
      <c r="B8" s="41">
        <v>2004</v>
      </c>
      <c r="C8" s="48">
        <v>164805851</v>
      </c>
      <c r="D8" s="32">
        <v>724483121</v>
      </c>
      <c r="E8" s="48">
        <v>158197159</v>
      </c>
      <c r="F8" s="32">
        <v>700019758</v>
      </c>
      <c r="G8" s="53">
        <f t="shared" si="0"/>
        <v>0.96623335687071166</v>
      </c>
    </row>
    <row r="9" spans="2:7" x14ac:dyDescent="0.3">
      <c r="B9" s="41">
        <v>2005</v>
      </c>
      <c r="C9" s="48">
        <v>160218267</v>
      </c>
      <c r="D9" s="32">
        <v>387196014</v>
      </c>
      <c r="E9" s="48">
        <v>153973438</v>
      </c>
      <c r="F9" s="32">
        <v>370977405</v>
      </c>
      <c r="G9" s="53">
        <f t="shared" si="0"/>
        <v>0.95811266538503159</v>
      </c>
    </row>
    <row r="10" spans="2:7" x14ac:dyDescent="0.3">
      <c r="B10" s="41">
        <v>2006</v>
      </c>
      <c r="C10" s="48">
        <v>192747016</v>
      </c>
      <c r="D10" s="32">
        <v>428128568</v>
      </c>
      <c r="E10" s="48">
        <v>186098431</v>
      </c>
      <c r="F10" s="32">
        <v>409973014</v>
      </c>
      <c r="G10" s="53">
        <f t="shared" si="0"/>
        <v>0.95759321998806679</v>
      </c>
    </row>
    <row r="11" spans="2:7" x14ac:dyDescent="0.3">
      <c r="B11" s="41">
        <v>2007</v>
      </c>
      <c r="C11" s="48">
        <v>219725486</v>
      </c>
      <c r="D11" s="32">
        <v>460802102</v>
      </c>
      <c r="E11" s="48">
        <v>210351896</v>
      </c>
      <c r="F11" s="32">
        <v>437852628</v>
      </c>
      <c r="G11" s="53">
        <f t="shared" si="0"/>
        <v>0.95019668117746559</v>
      </c>
    </row>
    <row r="12" spans="2:7" x14ac:dyDescent="0.3">
      <c r="B12" s="41">
        <v>2008</v>
      </c>
      <c r="C12" s="48">
        <v>242315346</v>
      </c>
      <c r="D12" s="32">
        <v>487085409</v>
      </c>
      <c r="E12" s="48">
        <v>232307345</v>
      </c>
      <c r="F12" s="32">
        <v>462173300</v>
      </c>
      <c r="G12" s="53">
        <f t="shared" si="0"/>
        <v>0.94885474181797957</v>
      </c>
    </row>
    <row r="13" spans="2:7" x14ac:dyDescent="0.3">
      <c r="B13" s="41">
        <v>2009</v>
      </c>
      <c r="C13" s="48">
        <v>189817446</v>
      </c>
      <c r="D13" s="32">
        <v>464514397</v>
      </c>
      <c r="E13" s="48">
        <v>178040257</v>
      </c>
      <c r="F13" s="32">
        <v>433942652</v>
      </c>
      <c r="G13" s="53">
        <f t="shared" si="0"/>
        <v>0.93418558133516794</v>
      </c>
    </row>
    <row r="14" spans="2:7" x14ac:dyDescent="0.3">
      <c r="B14" s="41">
        <v>2010</v>
      </c>
      <c r="C14" s="48">
        <v>232672202</v>
      </c>
      <c r="D14" s="32">
        <v>450337952</v>
      </c>
      <c r="E14" s="48">
        <v>215731156</v>
      </c>
      <c r="F14" s="32">
        <v>413322570</v>
      </c>
      <c r="G14" s="53">
        <f t="shared" si="0"/>
        <v>0.91780532412244931</v>
      </c>
    </row>
    <row r="15" spans="2:7" x14ac:dyDescent="0.3">
      <c r="B15" s="41">
        <v>2011</v>
      </c>
      <c r="C15" s="48">
        <v>252418177</v>
      </c>
      <c r="D15" s="32">
        <v>469707402</v>
      </c>
      <c r="E15" s="48">
        <v>235219110</v>
      </c>
      <c r="F15" s="32">
        <v>433290155</v>
      </c>
      <c r="G15" s="53">
        <f t="shared" si="0"/>
        <v>0.9224682284227661</v>
      </c>
    </row>
    <row r="16" spans="2:7" x14ac:dyDescent="0.3">
      <c r="B16" s="41">
        <v>2012</v>
      </c>
      <c r="C16" s="48">
        <v>270386867</v>
      </c>
      <c r="D16" s="32">
        <v>625234008</v>
      </c>
      <c r="E16" s="48">
        <v>213068294</v>
      </c>
      <c r="F16" s="32">
        <v>475756120</v>
      </c>
      <c r="G16" s="53">
        <f t="shared" si="0"/>
        <v>0.76092489198060387</v>
      </c>
    </row>
    <row r="17" spans="2:7" x14ac:dyDescent="0.3">
      <c r="B17" s="41">
        <v>2013</v>
      </c>
      <c r="C17" s="48">
        <v>275412307</v>
      </c>
      <c r="D17" s="32">
        <v>531543265</v>
      </c>
      <c r="E17" s="48">
        <v>249475413</v>
      </c>
      <c r="F17" s="32">
        <v>478402195</v>
      </c>
      <c r="G17" s="53">
        <f t="shared" si="0"/>
        <v>0.9000249396443768</v>
      </c>
    </row>
    <row r="18" spans="2:7" x14ac:dyDescent="0.3">
      <c r="B18" s="41">
        <v>2014</v>
      </c>
      <c r="C18" s="48">
        <v>350681557</v>
      </c>
      <c r="D18" s="32">
        <v>524084093</v>
      </c>
      <c r="E18" s="48">
        <v>326833894</v>
      </c>
      <c r="F18" s="32">
        <v>481531859</v>
      </c>
      <c r="G18" s="53">
        <f t="shared" si="0"/>
        <v>0.91880647673082494</v>
      </c>
    </row>
    <row r="19" spans="2:7" ht="15" thickBot="1" x14ac:dyDescent="0.35">
      <c r="B19" s="41">
        <v>2015</v>
      </c>
      <c r="C19" s="54">
        <v>359781634</v>
      </c>
      <c r="D19" s="32">
        <v>623650370</v>
      </c>
      <c r="E19" s="54">
        <v>330108262</v>
      </c>
      <c r="F19" s="55">
        <v>567023113</v>
      </c>
      <c r="G19" s="53">
        <f t="shared" si="0"/>
        <v>0.90920031523431954</v>
      </c>
    </row>
    <row r="20" spans="2:7" ht="15" thickTop="1" x14ac:dyDescent="0.3">
      <c r="B20" s="56" t="s">
        <v>54</v>
      </c>
      <c r="C20" s="57">
        <f>SUM(C4:C19)</f>
        <v>3181184745</v>
      </c>
      <c r="D20" s="56">
        <f>SUM(D4:D19)</f>
        <v>7080096650</v>
      </c>
      <c r="E20" s="57">
        <f t="shared" ref="E20:F20" si="1">SUM(E4:E19)</f>
        <v>2918794199</v>
      </c>
      <c r="F20" s="56">
        <f t="shared" si="1"/>
        <v>6507309296</v>
      </c>
      <c r="G20" s="56"/>
    </row>
  </sheetData>
  <mergeCells count="2">
    <mergeCell ref="B2:D2"/>
    <mergeCell ref="E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99C7-ECAF-45C5-8393-E95EFA9E82C3}">
  <dimension ref="B2:D19"/>
  <sheetViews>
    <sheetView workbookViewId="0">
      <selection activeCell="B2" sqref="B2:D19"/>
    </sheetView>
  </sheetViews>
  <sheetFormatPr baseColWidth="10" defaultRowHeight="14.4" x14ac:dyDescent="0.3"/>
  <cols>
    <col min="3" max="3" width="14.77734375" bestFit="1" customWidth="1"/>
  </cols>
  <sheetData>
    <row r="2" spans="2:4" ht="15" thickBot="1" x14ac:dyDescent="0.35">
      <c r="B2" s="4" t="s">
        <v>71</v>
      </c>
      <c r="C2" s="47" t="s">
        <v>72</v>
      </c>
      <c r="D2" s="4" t="s">
        <v>73</v>
      </c>
    </row>
    <row r="3" spans="2:4" x14ac:dyDescent="0.3">
      <c r="B3" s="41">
        <v>2000</v>
      </c>
      <c r="C3" s="48">
        <v>740324</v>
      </c>
      <c r="D3" s="32">
        <v>2404589</v>
      </c>
    </row>
    <row r="4" spans="2:4" x14ac:dyDescent="0.3">
      <c r="B4" s="41">
        <v>2001</v>
      </c>
      <c r="C4" s="48">
        <v>452975</v>
      </c>
      <c r="D4" s="32">
        <v>1671052</v>
      </c>
    </row>
    <row r="5" spans="2:4" x14ac:dyDescent="0.3">
      <c r="B5" s="41">
        <v>2002</v>
      </c>
      <c r="C5" s="48">
        <v>458756</v>
      </c>
      <c r="D5" s="32">
        <v>1479565</v>
      </c>
    </row>
    <row r="6" spans="2:4" x14ac:dyDescent="0.3">
      <c r="B6" s="41">
        <v>2003</v>
      </c>
      <c r="C6" s="48">
        <v>495876</v>
      </c>
      <c r="D6" s="32">
        <v>1667069</v>
      </c>
    </row>
    <row r="7" spans="2:4" x14ac:dyDescent="0.3">
      <c r="B7" s="41">
        <v>2004</v>
      </c>
      <c r="C7" s="48">
        <v>433288</v>
      </c>
      <c r="D7" s="32">
        <v>4689532</v>
      </c>
    </row>
    <row r="8" spans="2:4" x14ac:dyDescent="0.3">
      <c r="B8" s="41">
        <v>2005</v>
      </c>
      <c r="C8" s="48">
        <v>376195</v>
      </c>
      <c r="D8" s="32">
        <v>681708</v>
      </c>
    </row>
    <row r="9" spans="2:4" x14ac:dyDescent="0.3">
      <c r="B9" s="41">
        <v>2006</v>
      </c>
      <c r="C9" s="48">
        <v>419426</v>
      </c>
      <c r="D9" s="32">
        <v>571816</v>
      </c>
    </row>
    <row r="10" spans="2:4" x14ac:dyDescent="0.3">
      <c r="B10" s="41">
        <v>2007</v>
      </c>
      <c r="C10" s="48">
        <v>630301</v>
      </c>
      <c r="D10" s="32">
        <v>841223</v>
      </c>
    </row>
    <row r="11" spans="2:4" x14ac:dyDescent="0.3">
      <c r="B11" s="41">
        <v>2008</v>
      </c>
      <c r="C11" s="48">
        <v>451521</v>
      </c>
      <c r="D11" s="32">
        <v>363972</v>
      </c>
    </row>
    <row r="12" spans="2:4" x14ac:dyDescent="0.3">
      <c r="B12" s="41">
        <v>2009</v>
      </c>
      <c r="C12" s="48">
        <v>353854</v>
      </c>
      <c r="D12" s="32">
        <v>453468</v>
      </c>
    </row>
    <row r="13" spans="2:4" x14ac:dyDescent="0.3">
      <c r="B13" s="41">
        <v>2010</v>
      </c>
      <c r="C13" s="48">
        <v>673617</v>
      </c>
      <c r="D13" s="32">
        <v>601842</v>
      </c>
    </row>
    <row r="14" spans="2:4" x14ac:dyDescent="0.3">
      <c r="B14" s="41">
        <v>2011</v>
      </c>
      <c r="C14" s="48">
        <v>1357028</v>
      </c>
      <c r="D14" s="32">
        <v>2397715</v>
      </c>
    </row>
    <row r="15" spans="2:4" x14ac:dyDescent="0.3">
      <c r="B15" s="41">
        <v>2012</v>
      </c>
      <c r="C15" s="48">
        <v>1105121</v>
      </c>
      <c r="D15" s="32">
        <v>1419768</v>
      </c>
    </row>
    <row r="16" spans="2:4" x14ac:dyDescent="0.3">
      <c r="B16" s="41">
        <v>2013</v>
      </c>
      <c r="C16" s="48">
        <v>985906</v>
      </c>
      <c r="D16" s="32">
        <v>1213845</v>
      </c>
    </row>
    <row r="17" spans="2:4" x14ac:dyDescent="0.3">
      <c r="B17" s="41">
        <v>2014</v>
      </c>
      <c r="C17" s="48">
        <v>2884639</v>
      </c>
      <c r="D17" s="32">
        <v>2887148</v>
      </c>
    </row>
    <row r="18" spans="2:4" x14ac:dyDescent="0.3">
      <c r="B18" s="41">
        <v>2015</v>
      </c>
      <c r="C18" s="49">
        <v>1908079</v>
      </c>
      <c r="D18" s="32">
        <v>1610141</v>
      </c>
    </row>
    <row r="19" spans="2:4" ht="15" thickBot="1" x14ac:dyDescent="0.35">
      <c r="B19" s="16"/>
      <c r="C19" s="17">
        <f>SUM(C3:C18)</f>
        <v>13726906</v>
      </c>
      <c r="D19" s="16">
        <f>SUM(D3:D18)</f>
        <v>24954453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esthela galvan vela</dc:creator>
  <cp:lastModifiedBy>esthela galvan vela</cp:lastModifiedBy>
  <dcterms:created xsi:type="dcterms:W3CDTF">2018-07-10T02:56:15Z</dcterms:created>
  <dcterms:modified xsi:type="dcterms:W3CDTF">2018-07-10T04:24:38Z</dcterms:modified>
</cp:coreProperties>
</file>